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ea.TEA-LT\Dropbox (Personal)\VI47_Sakala\EELARVED\TL\"/>
    </mc:Choice>
  </mc:AlternateContent>
  <xr:revisionPtr revIDLastSave="0" documentId="13_ncr:1_{0417EE42-2729-4CD1-A9AE-EE9E5D4176F3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Sakala tn" sheetId="1" r:id="rId1"/>
    <sheet name="JJT" sheetId="2" r:id="rId2"/>
  </sheets>
  <definedNames>
    <definedName name="_xlnm.Print_Area" localSheetId="1">JJT!$A$1:$G$85</definedName>
    <definedName name="_xlnm.Print_Area" localSheetId="0">'Sakala tn'!$A$1:$G$167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2" l="1"/>
  <c r="G56" i="2"/>
  <c r="G42" i="2"/>
  <c r="G35" i="2"/>
  <c r="G27" i="2"/>
  <c r="F167" i="1"/>
  <c r="F166" i="1"/>
  <c r="F165" i="1"/>
  <c r="G145" i="1"/>
  <c r="G144" i="1"/>
  <c r="G143" i="1"/>
  <c r="G127" i="1"/>
  <c r="G128" i="1"/>
  <c r="G130" i="1"/>
  <c r="G131" i="1"/>
  <c r="G132" i="1"/>
  <c r="G133" i="1"/>
  <c r="G134" i="1"/>
  <c r="G135" i="1"/>
  <c r="G136" i="1"/>
  <c r="G137" i="1"/>
  <c r="G138" i="1"/>
  <c r="G139" i="1"/>
  <c r="G126" i="1"/>
  <c r="G125" i="1"/>
  <c r="G116" i="1"/>
  <c r="G117" i="1"/>
  <c r="G118" i="1"/>
  <c r="G119" i="1"/>
  <c r="G120" i="1"/>
  <c r="G121" i="1"/>
  <c r="G115" i="1"/>
  <c r="G110" i="1"/>
  <c r="G109" i="1"/>
  <c r="G94" i="1"/>
  <c r="G95" i="1"/>
  <c r="G96" i="1"/>
  <c r="G97" i="1"/>
  <c r="G98" i="1"/>
  <c r="G99" i="1"/>
  <c r="G100" i="1"/>
  <c r="G101" i="1"/>
  <c r="G102" i="1"/>
  <c r="G103" i="1"/>
  <c r="G104" i="1"/>
  <c r="G105" i="1"/>
  <c r="G93" i="1"/>
  <c r="G92" i="1"/>
  <c r="G64" i="1" l="1"/>
  <c r="G66" i="1"/>
  <c r="G67" i="1"/>
  <c r="G68" i="1"/>
  <c r="G69" i="1"/>
  <c r="G70" i="1"/>
  <c r="G71" i="1"/>
  <c r="G72" i="1"/>
  <c r="G74" i="1"/>
  <c r="G76" i="1"/>
  <c r="G78" i="1"/>
  <c r="G80" i="1"/>
  <c r="G82" i="1"/>
  <c r="G83" i="1"/>
  <c r="G84" i="1"/>
  <c r="G85" i="1"/>
  <c r="G86" i="1"/>
  <c r="G87" i="1"/>
  <c r="G88" i="1"/>
  <c r="G63" i="1"/>
  <c r="G62" i="1"/>
  <c r="G146" i="1"/>
  <c r="G140" i="1"/>
  <c r="G122" i="1"/>
  <c r="G111" i="1"/>
  <c r="G106" i="1"/>
  <c r="G59" i="1"/>
  <c r="G48" i="1"/>
  <c r="G63" i="2"/>
  <c r="G55" i="2"/>
  <c r="G54" i="2"/>
  <c r="G53" i="2"/>
  <c r="G40" i="2"/>
  <c r="G39" i="2"/>
  <c r="G38" i="2"/>
  <c r="G32" i="2"/>
  <c r="G33" i="2"/>
  <c r="G34" i="2"/>
  <c r="G31" i="2"/>
  <c r="G30" i="2"/>
  <c r="G26" i="2"/>
  <c r="G25" i="2"/>
  <c r="G89" i="1" l="1"/>
  <c r="F157" i="1" s="1"/>
  <c r="G53" i="1"/>
  <c r="G54" i="1"/>
  <c r="G55" i="1"/>
  <c r="G56" i="1"/>
  <c r="G57" i="1"/>
  <c r="G58" i="1"/>
  <c r="G52" i="1"/>
  <c r="G51" i="1"/>
  <c r="G38" i="1"/>
  <c r="G39" i="1"/>
  <c r="G40" i="1"/>
  <c r="G41" i="1"/>
  <c r="G42" i="1"/>
  <c r="G43" i="1"/>
  <c r="G44" i="1"/>
  <c r="G45" i="1"/>
  <c r="G46" i="1"/>
  <c r="G47" i="1"/>
  <c r="G31" i="1"/>
  <c r="G32" i="1"/>
  <c r="G33" i="1"/>
  <c r="G34" i="1"/>
  <c r="G35" i="1"/>
  <c r="G36" i="1"/>
  <c r="G37" i="1"/>
  <c r="G28" i="1"/>
  <c r="G29" i="1"/>
  <c r="G26" i="1"/>
  <c r="F155" i="1"/>
  <c r="G25" i="1"/>
  <c r="F163" i="1"/>
  <c r="F162" i="1"/>
  <c r="F161" i="1"/>
  <c r="F160" i="1"/>
  <c r="F159" i="1"/>
  <c r="F158" i="1"/>
  <c r="F156" i="1"/>
  <c r="F81" i="2"/>
  <c r="F80" i="2"/>
  <c r="F79" i="2"/>
  <c r="F78" i="2"/>
  <c r="F77" i="2"/>
  <c r="F76" i="2"/>
  <c r="F75" i="2"/>
  <c r="F74" i="2"/>
  <c r="F73" i="2"/>
  <c r="F154" i="1" l="1"/>
  <c r="G21" i="1" s="1"/>
  <c r="F72" i="2"/>
  <c r="F83" i="2" s="1"/>
  <c r="F84" i="2" l="1"/>
  <c r="F85" i="2" s="1"/>
</calcChain>
</file>

<file path=xl/sharedStrings.xml><?xml version="1.0" encoding="utf-8"?>
<sst xmlns="http://schemas.openxmlformats.org/spreadsheetml/2006/main" count="536" uniqueCount="171">
  <si>
    <t xml:space="preserve">Proovivõtt ja katsetamine  </t>
  </si>
  <si>
    <t xml:space="preserve">kogusumma  </t>
  </si>
  <si>
    <t xml:space="preserve">Load, kindlustused  </t>
  </si>
  <si>
    <t xml:space="preserve">Infotahvlid  </t>
  </si>
  <si>
    <t xml:space="preserve">Tööohutus  </t>
  </si>
  <si>
    <t xml:space="preserve">Keskkonnanõuded  </t>
  </si>
  <si>
    <t>Kvaliteedi ja tööprogrammi tagamise plaan</t>
  </si>
  <si>
    <t xml:space="preserve">Tööde mõõdistamine ja märkimistööd  </t>
  </si>
  <si>
    <t>kogusumma</t>
  </si>
  <si>
    <t xml:space="preserve">tk  </t>
  </si>
  <si>
    <t xml:space="preserve">m  </t>
  </si>
  <si>
    <t xml:space="preserve">Äärekivide lammutamine  </t>
  </si>
  <si>
    <t>tk</t>
  </si>
  <si>
    <t xml:space="preserve">Hinnamuutus freesitava kihi paksuse muutusest  </t>
  </si>
  <si>
    <t xml:space="preserve">Pikivuugi kruntimine vuugiliimiga (ülemine kiht)  </t>
  </si>
  <si>
    <t>m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</si>
  <si>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</si>
  <si>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</si>
  <si>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r>
      <t>1 cm/m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</si>
  <si>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>Artikli nr</t>
  </si>
  <si>
    <t>Makseartikli nimetus</t>
  </si>
  <si>
    <t>Mõõtühik</t>
  </si>
  <si>
    <t>Maht</t>
  </si>
  <si>
    <t>Ühikhind</t>
  </si>
  <si>
    <t>Maksumus</t>
  </si>
  <si>
    <t>KULUDE LOEND Nr 1: ÜLDISED</t>
  </si>
  <si>
    <t>KULUDE LOEND NR 1: ÜLDISED</t>
  </si>
  <si>
    <t>Summa kantud kokkuvõttesse</t>
  </si>
  <si>
    <t>KULUDE LOEND: KOKKUVÕTE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</si>
  <si>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</si>
  <si>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</si>
  <si>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</si>
  <si>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</si>
  <si>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6: KONSTRUKTSIOONID</t>
  </si>
  <si>
    <t>KULUDE LOEND Nr 7: LIIKLUSKORRALDUSVAHENDID</t>
  </si>
  <si>
    <t>KULUDE LOEND Nr 8: TEHNOVÕRGUD</t>
  </si>
  <si>
    <t>KULUDE LOEND Nr 9: MAASTIKUKUJUNDUSTÖÖD</t>
  </si>
  <si>
    <t>KANTUD KOGU SUMMASSE</t>
  </si>
  <si>
    <t>käibemaks 20%</t>
  </si>
  <si>
    <t>KOKKU käibemaksuga 20%</t>
  </si>
  <si>
    <t>KULUDE LOEND Nr 10: TALIHOOLE</t>
  </si>
  <si>
    <t>KULUDE LOEND NR 9: MAASTIKUKUJUNDUSTÖÖD</t>
  </si>
  <si>
    <t>KULUDE LOEND NR 8: TEHNOVÕRGUD</t>
  </si>
  <si>
    <t>KULUDE LOEND NR 7: LIIKLUSKORRALDUS- JA OHUTUSVAHENDID</t>
  </si>
  <si>
    <t>KULUDE LOEND NR 5: DRENAAŽ JA TRUUBID</t>
  </si>
  <si>
    <t>KULUDE LOEND NR 4: KATEND</t>
  </si>
  <si>
    <t>KULUDE LOEND NR 3: MULLATÖÖD</t>
  </si>
  <si>
    <t>KULUDE LOEND NR 2: EHITUSOBJEKTI ETTEVALMISTAMINE</t>
  </si>
  <si>
    <t>a</t>
  </si>
  <si>
    <t>b</t>
  </si>
  <si>
    <t>Betoonäärekivid  15x30cm</t>
  </si>
  <si>
    <t>Ei kasutata</t>
  </si>
  <si>
    <t>Liiklusmärgi eemaldamine (koos postidega, vundamentidega jne)</t>
  </si>
  <si>
    <t>Liiklusmärkide postid koos vundamendiga</t>
  </si>
  <si>
    <t>Liiklusmärgid</t>
  </si>
  <si>
    <t>Sademevee restkaev, PE, De 560/500 settekott 300l, malmist nelikant restluuk 40T</t>
  </si>
  <si>
    <t>hinnamuutus bituumeni sisaldusest</t>
  </si>
  <si>
    <t>0,1% / m²</t>
  </si>
  <si>
    <t>AC16 base kruntimine bituumenemulsiooniga C50B3, kulunorm arvestatuna bituumenile 0,15 kg/m2</t>
  </si>
  <si>
    <t>c</t>
  </si>
  <si>
    <t>Tihedast asfaltbetoonist (AC 8 surf) segu , h=5cm</t>
  </si>
  <si>
    <t>Tihedast asfaltbetoonist (AC 8 surf) segu , h=6cm</t>
  </si>
  <si>
    <r>
      <t>Muru kasvualuse rajamine ja külv  h</t>
    </r>
    <r>
      <rPr>
        <sz val="8"/>
        <rFont val="Times New Roman"/>
        <family val="1"/>
        <charset val="186"/>
      </rPr>
      <t>keskm</t>
    </r>
    <r>
      <rPr>
        <sz val="10"/>
        <rFont val="Times New Roman"/>
        <family val="1"/>
        <charset val="186"/>
      </rPr>
      <t>=8cm</t>
    </r>
  </si>
  <si>
    <t>Betoonäärekivid  8x20cm</t>
  </si>
  <si>
    <t/>
  </si>
  <si>
    <t>liiklusmärk</t>
  </si>
  <si>
    <t>postid koos vundamendiga</t>
  </si>
  <si>
    <t>Tänavakivi (hall) h=6cm (sh. paigalduskiht)</t>
  </si>
  <si>
    <t>e</t>
  </si>
  <si>
    <t>Viljandimaa, Viiratsi alevik</t>
  </si>
  <si>
    <r>
      <t xml:space="preserve">töö nr </t>
    </r>
    <r>
      <rPr>
        <b/>
        <sz val="10"/>
        <color theme="1"/>
        <rFont val="Times New Roman"/>
        <family val="1"/>
        <charset val="186"/>
      </rPr>
      <t>VI47/91-20</t>
    </r>
  </si>
  <si>
    <t>AS Infragate Eesti</t>
  </si>
  <si>
    <t xml:space="preserve">Tööpiirkonna ja teede korrashoid  </t>
  </si>
  <si>
    <t xml:space="preserve">Ajutised tööd (sh objektikontorid, ajutised teed) </t>
  </si>
  <si>
    <t>Konsultatsioonid projekteerijaga</t>
  </si>
  <si>
    <t>Tööprojektide ja tööjooniste koostamine</t>
  </si>
  <si>
    <t>Muud tööd</t>
  </si>
  <si>
    <t>Ettevalmistustööd</t>
  </si>
  <si>
    <t>Truupide demonteerimine</t>
  </si>
  <si>
    <t>Kivi teisaldamine</t>
  </si>
  <si>
    <t>Üksikpuude langetamine koos kändude juurimisega (freesimisega) </t>
  </si>
  <si>
    <t>Bussipeatuste lammutamine (koos ootekojaga, äärekivide, vundamendiga jne) </t>
  </si>
  <si>
    <t xml:space="preserve">Muldkeha ehitamine juurdeveetavast pinnasest  </t>
  </si>
  <si>
    <r>
      <t>Dreenkiht (k</t>
    </r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  <charset val="186"/>
      </rPr>
      <t>1,0 m/ööp), h</t>
    </r>
    <r>
      <rPr>
        <sz val="9"/>
        <color theme="1"/>
        <rFont val="Times New Roman"/>
        <family val="1"/>
        <charset val="186"/>
      </rPr>
      <t>min</t>
    </r>
    <r>
      <rPr>
        <sz val="10"/>
        <color theme="1"/>
        <rFont val="Times New Roman"/>
        <family val="1"/>
        <charset val="186"/>
      </rPr>
      <t>=20cm</t>
    </r>
  </si>
  <si>
    <t>Killustikalus, ridakillustik fr 4/32 , h=20cm</t>
  </si>
  <si>
    <t>Killustikalus  fr 32/64 kiilutud , h=25cm</t>
  </si>
  <si>
    <t>KULUDE LOEND NR 6: KONSTRUKTSIOONID</t>
  </si>
  <si>
    <t>Maapealne tuletõrjehüdrant, DN100</t>
  </si>
  <si>
    <t>kompl.</t>
  </si>
  <si>
    <t>d</t>
  </si>
  <si>
    <t>kompl</t>
  </si>
  <si>
    <t>Tiigi tühendamine/ veetaseme alandamine</t>
  </si>
  <si>
    <t xml:space="preserve">Tekstiline juhatusmärk </t>
  </si>
  <si>
    <t>Sademevee kanalisatsioonitoru (sh märkekaabel), PP, SN8, De200</t>
  </si>
  <si>
    <r>
      <t xml:space="preserve">KULUDE LOEND NR 10: TALIHOOLE: </t>
    </r>
    <r>
      <rPr>
        <b/>
        <i/>
        <sz val="12"/>
        <color theme="1"/>
        <rFont val="Times New Roman"/>
        <family val="1"/>
        <charset val="186"/>
      </rPr>
      <t>EI KÄSITLE</t>
    </r>
  </si>
  <si>
    <t>Plastiktruup, SN8, DN800-1000</t>
  </si>
  <si>
    <t>Plastiktruup, SN8, DN300</t>
  </si>
  <si>
    <t xml:space="preserve">Kaabli jätkumuhv </t>
  </si>
  <si>
    <t>Kaablikaeviku kaevamine kaablite paigaldamise ja taastamisegam sh märkelint jms; kaabel 30x2x0,5 WMHOBU</t>
  </si>
  <si>
    <t>Jalgpiirde eemaldamine ja utiliseerimine</t>
  </si>
  <si>
    <t>Betoonist ülevoolukaevu likvideerimine</t>
  </si>
  <si>
    <t>Ülevoolukaevu D1000 (avariitoru) remontimine või asendamine</t>
  </si>
  <si>
    <t>Ülevoolukaevu  (~ D1000) asendamine</t>
  </si>
  <si>
    <t>-</t>
  </si>
  <si>
    <t>Õlipüüdur I klass, liiva ja mudapüüduriga, Fertili ENS 50 LM või vähemalt samaväärsete omadustega</t>
  </si>
  <si>
    <t>Proovivõtukaev D800/600, umbkaanega 40T, siibriga; Fertili PVK315 või vähemalt samaväärstete omadustega</t>
  </si>
  <si>
    <t>Sademevee kanalisatsioonitoru (sh märkekaabel), PP, SN8, De250</t>
  </si>
  <si>
    <t>Sademevee kanalisatsioonitoru (sh märkekaabel), PP, SN8, De315</t>
  </si>
  <si>
    <t>Veetorustik (sh märkekaabel), PN10(16) PE100, De110</t>
  </si>
  <si>
    <t xml:space="preserve">Liitmikud:               </t>
  </si>
  <si>
    <t xml:space="preserve">  elektrikeevismuhv De110</t>
  </si>
  <si>
    <t>tõmbekindel tolerantsmuhv DN100</t>
  </si>
  <si>
    <t xml:space="preserve">  elektrikeevismuhv De32</t>
  </si>
  <si>
    <t>elektrikeevissadul De110/De32</t>
  </si>
  <si>
    <t>f</t>
  </si>
  <si>
    <t>PEH -üleminek De110-63</t>
  </si>
  <si>
    <t>maakraan DN25 (De32 otstega)</t>
  </si>
  <si>
    <t>maakraan DN50 (De63 otstega)</t>
  </si>
  <si>
    <t>g</t>
  </si>
  <si>
    <t>h</t>
  </si>
  <si>
    <t>Munakivisillutis betoonil ja geotekstiilil (truupide sisse- ja väljavoolul, sademevee väljalasul tiiki)</t>
  </si>
  <si>
    <t>Sademevee kanalisatsiooni vaatluskaev SN4, umbkaanega 40T, D560/500</t>
  </si>
  <si>
    <t>Truubi betoonist päiste lammutamine</t>
  </si>
  <si>
    <t>betoon DN~1000</t>
  </si>
  <si>
    <t>betoon DN250</t>
  </si>
  <si>
    <t>Parkettkivikatte/ betoonkivikatte lammutamine</t>
  </si>
  <si>
    <t>Munakivid betooniseguga geotekstiilil (saared)</t>
  </si>
  <si>
    <t>ühendusliitmik (nt GF Primofit-ühenduseks majaühendustorudega)</t>
  </si>
  <si>
    <t>Eelisoleeritud soojusvõrgu toru 2*65 (250) koos üleminekutega</t>
  </si>
  <si>
    <t>Soojavarustuse torustiku likvideerimine</t>
  </si>
  <si>
    <t>Soojavarustuse torustiku spindlipikenduse ja kapekomplekti(de) likvideerimine</t>
  </si>
  <si>
    <t>Maapealse hüdrandi likvideerimine</t>
  </si>
  <si>
    <t>Pinkide ümberpaigaldamine (õlipüüduri asukohas)</t>
  </si>
  <si>
    <t>Põõsaste ümberistutamine (õlipüüduri asukohas)</t>
  </si>
  <si>
    <t>Sademevee renni likvideerimine</t>
  </si>
  <si>
    <t>Betoonplaadi likvideerimine (Tehnika tn)</t>
  </si>
  <si>
    <r>
      <t>Kasvupinnase eemaldamine, h</t>
    </r>
    <r>
      <rPr>
        <sz val="8"/>
        <color theme="1"/>
        <rFont val="Times New Roman"/>
        <family val="1"/>
        <charset val="186"/>
      </rPr>
      <t>kesk</t>
    </r>
    <r>
      <rPr>
        <sz val="10"/>
        <color theme="1"/>
        <rFont val="Times New Roman"/>
        <family val="1"/>
        <charset val="186"/>
      </rPr>
      <t xml:space="preserve"> ~ 30 cm</t>
    </r>
  </si>
  <si>
    <t>Tänavakivi (must) h=6cm (sh. paigalduskiht)</t>
  </si>
  <si>
    <t>Murukivi, golf-tüüpi, h=8cm (sh. paigalduskiht)</t>
  </si>
  <si>
    <r>
      <t>Olemasoleva katendi süvafreesimine h</t>
    </r>
    <r>
      <rPr>
        <vertAlign val="subscript"/>
        <sz val="10"/>
        <color theme="1"/>
        <rFont val="Times New Roman"/>
        <family val="1"/>
      </rPr>
      <t>keskm</t>
    </r>
    <r>
      <rPr>
        <sz val="10"/>
        <color theme="1"/>
        <rFont val="Times New Roman"/>
        <family val="1"/>
        <charset val="186"/>
      </rPr>
      <t>=7cm (Lastekodu tn)</t>
    </r>
  </si>
  <si>
    <r>
      <t>Olemasoleva katendi süvafreesimine h</t>
    </r>
    <r>
      <rPr>
        <vertAlign val="subscript"/>
        <sz val="10"/>
        <color theme="1"/>
        <rFont val="Times New Roman"/>
        <family val="1"/>
      </rPr>
      <t>keskm</t>
    </r>
    <r>
      <rPr>
        <sz val="10"/>
        <color theme="1"/>
        <rFont val="Times New Roman"/>
        <family val="1"/>
        <charset val="186"/>
      </rPr>
      <t>=12cm (sõidutee)</t>
    </r>
  </si>
  <si>
    <r>
      <t>Olemasoleva katendi tasandusfreesimine h</t>
    </r>
    <r>
      <rPr>
        <vertAlign val="subscript"/>
        <sz val="10"/>
        <color theme="1"/>
        <rFont val="Times New Roman"/>
        <family val="1"/>
      </rPr>
      <t>keskm</t>
    </r>
    <r>
      <rPr>
        <sz val="10"/>
        <color theme="1"/>
        <rFont val="Times New Roman"/>
        <family val="1"/>
        <charset val="186"/>
      </rPr>
      <t>=5cm (kokkuviimised oleva kattega)</t>
    </r>
  </si>
  <si>
    <t>Sidumata segust kate (vastavalt olevale tüübile tee taastamine -killustikkate fr 16/32 /purustatud kruus (segu nr 6)); h=10cm</t>
  </si>
  <si>
    <t>Peenarde kindlustamine (purustatud kruus), h=11cm</t>
  </si>
  <si>
    <t>Peenarde kindlustamine (purustatud kruus), h=6cm (Lastekodu tn)</t>
  </si>
  <si>
    <t>Vana veetorustiku otste sulgemine veetihedalt</t>
  </si>
  <si>
    <t>Killustikalus  fr 32/64 kiilutud , h=30cm</t>
  </si>
  <si>
    <t>Tihedast asfaltbetoonist (AC 16 surf) segu , h=6cm</t>
  </si>
  <si>
    <t>Tihedast asfaltbetoonist (AC 16 surf) segu , h=5cm</t>
  </si>
  <si>
    <t>Jalgtee piire, metallist torupiire, pulbervärvitud (kolmes lõigus)</t>
  </si>
  <si>
    <t>Malmist kapekaane asendamine või tõstmine tasapinda, paigaldada 40T kaas</t>
  </si>
  <si>
    <t>Malmist kaevuluugi asendamine või tõstmine/langetamine tasapinda, vajadusel päise remont, paigaldada 40T kaas</t>
  </si>
  <si>
    <t>Mulde aluspinna planeerimine ja tihendamine</t>
  </si>
  <si>
    <r>
      <t>Dreenkiht (k</t>
    </r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  <charset val="186"/>
      </rPr>
      <t>1,0 m/ööp), h</t>
    </r>
    <r>
      <rPr>
        <sz val="9"/>
        <color theme="1"/>
        <rFont val="Times New Roman"/>
        <family val="1"/>
        <charset val="186"/>
      </rPr>
      <t>min</t>
    </r>
    <r>
      <rPr>
        <sz val="10"/>
        <color theme="1"/>
        <rFont val="Times New Roman"/>
        <family val="1"/>
        <charset val="186"/>
      </rPr>
      <t>=25cm</t>
    </r>
  </si>
  <si>
    <r>
      <t>Dreenkiht (k</t>
    </r>
    <r>
      <rPr>
        <sz val="10"/>
        <color theme="1"/>
        <rFont val="Calibri"/>
        <family val="2"/>
      </rPr>
      <t>≥</t>
    </r>
    <r>
      <rPr>
        <sz val="10"/>
        <color theme="1"/>
        <rFont val="Times New Roman"/>
        <family val="1"/>
        <charset val="186"/>
      </rPr>
      <t>1,0 m/ööp), h</t>
    </r>
    <r>
      <rPr>
        <sz val="9"/>
        <color theme="1"/>
        <rFont val="Times New Roman"/>
        <family val="1"/>
        <charset val="186"/>
      </rPr>
      <t>min</t>
    </r>
    <r>
      <rPr>
        <sz val="10"/>
        <color theme="1"/>
        <rFont val="Times New Roman"/>
        <family val="1"/>
        <charset val="186"/>
      </rPr>
      <t>=30m</t>
    </r>
  </si>
  <si>
    <t>viidad nr 644</t>
  </si>
  <si>
    <t>viidad nr 634 ja nr 636</t>
  </si>
  <si>
    <t>nr 634 "Viiratsi tammed 0,1"</t>
  </si>
  <si>
    <t>nr 636 "SA Viljandimaa hoolekandekeskus 0,1"</t>
  </si>
  <si>
    <r>
      <t>nr 644</t>
    </r>
    <r>
      <rPr>
        <i/>
        <sz val="10"/>
        <color theme="1"/>
        <rFont val="Times New Roman"/>
        <family val="1"/>
        <charset val="186"/>
      </rPr>
      <t xml:space="preserve"> "Tee nimi"</t>
    </r>
  </si>
  <si>
    <t>Trepi renoveerimine</t>
  </si>
  <si>
    <t xml:space="preserve">Teekattemärgistus termovaluplastikuga </t>
  </si>
  <si>
    <t>Teekattemärgistus värviga, markeering nr 993 (bussiooteplatvormi äärekivi värvimine)</t>
  </si>
  <si>
    <t>Ehituseks sobimatu pinnase kaevandamine ja äravedu</t>
  </si>
  <si>
    <r>
      <rPr>
        <b/>
        <sz val="18"/>
        <color theme="1"/>
        <rFont val="Times New Roman"/>
        <family val="1"/>
        <charset val="186"/>
      </rPr>
      <t>KULULOEND</t>
    </r>
    <r>
      <rPr>
        <b/>
        <sz val="14"/>
        <color theme="1"/>
        <rFont val="Times New Roman"/>
        <family val="1"/>
        <charset val="186"/>
      </rPr>
      <t xml:space="preserve">
 TEED ja TORUSTIKUD 
VIIRATSI PST JALGRATTA- JA JALGTEE ULATUSES</t>
    </r>
    <r>
      <rPr>
        <sz val="14"/>
        <color theme="1"/>
        <rFont val="Times New Roman"/>
        <family val="1"/>
        <charset val="186"/>
      </rPr>
      <t xml:space="preserve">
</t>
    </r>
    <r>
      <rPr>
        <sz val="12"/>
        <color theme="1"/>
        <rFont val="Times New Roman"/>
        <family val="1"/>
        <charset val="186"/>
      </rPr>
      <t>TÄNAVAREMONDI PÕHIPROJEKT</t>
    </r>
  </si>
  <si>
    <r>
      <t>Kasvupinnase eemaldamine, h</t>
    </r>
    <r>
      <rPr>
        <sz val="8"/>
        <color theme="1"/>
        <rFont val="Times New Roman"/>
        <family val="1"/>
        <charset val="186"/>
      </rPr>
      <t>kesk</t>
    </r>
    <r>
      <rPr>
        <sz val="10"/>
        <color theme="1"/>
        <rFont val="Times New Roman"/>
        <family val="1"/>
        <charset val="186"/>
      </rPr>
      <t xml:space="preserve"> ~ 40 cm</t>
    </r>
  </si>
  <si>
    <r>
      <t>KULUDE LOEND NR 5: DRENAAŽ JA TRUUBID:</t>
    </r>
    <r>
      <rPr>
        <b/>
        <i/>
        <sz val="12"/>
        <color theme="1"/>
        <rFont val="Times New Roman"/>
        <family val="1"/>
        <charset val="186"/>
      </rPr>
      <t xml:space="preserve"> EI KÄSITLE</t>
    </r>
  </si>
  <si>
    <r>
      <t>KULUDE LOEND NR 6: KONSTRUKTSIOONID</t>
    </r>
    <r>
      <rPr>
        <b/>
        <i/>
        <sz val="12"/>
        <color theme="1"/>
        <rFont val="Times New Roman"/>
        <family val="1"/>
        <charset val="186"/>
      </rPr>
      <t>: EI KÄSITLE</t>
    </r>
  </si>
  <si>
    <r>
      <t xml:space="preserve">KULUDE LOEND NR 8: TEHNOVÕRGUD: </t>
    </r>
    <r>
      <rPr>
        <b/>
        <i/>
        <sz val="12"/>
        <color theme="1"/>
        <rFont val="Times New Roman"/>
        <family val="1"/>
        <charset val="186"/>
      </rPr>
      <t>EI KÄSITLE</t>
    </r>
  </si>
  <si>
    <r>
      <rPr>
        <b/>
        <sz val="18"/>
        <color theme="1"/>
        <rFont val="Times New Roman"/>
        <family val="1"/>
        <charset val="186"/>
      </rPr>
      <t>EELARVE</t>
    </r>
    <r>
      <rPr>
        <b/>
        <sz val="14"/>
        <color theme="1"/>
        <rFont val="Times New Roman"/>
        <family val="1"/>
        <charset val="186"/>
      </rPr>
      <t xml:space="preserve">
 TEED ja TORUSTIKUD 
SAKALA TN JA VALLAMAJA EES</t>
    </r>
    <r>
      <rPr>
        <sz val="14"/>
        <color theme="1"/>
        <rFont val="Times New Roman"/>
        <family val="1"/>
        <charset val="186"/>
      </rPr>
      <t xml:space="preserve">
</t>
    </r>
    <r>
      <rPr>
        <sz val="12"/>
        <color theme="1"/>
        <rFont val="Times New Roman"/>
        <family val="1"/>
        <charset val="186"/>
      </rPr>
      <t>TÄNAVAREMONDI PÕHIPROJEKT</t>
    </r>
  </si>
  <si>
    <t>Tihedast asfaltbetoonist (AC 32 base) segu , h=6cm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</si>
</sst>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_-* #,##0\ [$€-425]_-;\-* #,##0\ [$€-425]_-;_-* &quot;-&quot;??\ [$€-425]_-;_-@_-"/>
    <numFmt numFmtId="166" formatCode="#,##0.00\ _k_r"/>
    <numFmt numFmtId="167" formatCode="#,##0\ _€"/>
    <numFmt numFmtId="168" formatCode="0.0"/>
  </numFmts>
  <fonts count="21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4"/>
      <color theme="1"/>
      <name val="Times New Roman"/>
      <family val="1"/>
      <charset val="186"/>
    </font>
    <font>
      <vertAlign val="subscript"/>
      <sz val="10"/>
      <color theme="1"/>
      <name val="Times New Roman"/>
      <family val="1"/>
    </font>
    <font>
      <sz val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Calibri"/>
      <family val="2"/>
    </font>
    <font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3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horizontal="center" wrapText="1"/>
    </xf>
    <xf numFmtId="165" fontId="2" fillId="0" borderId="0" xfId="0" applyNumberFormat="1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/>
    <xf numFmtId="164" fontId="2" fillId="0" borderId="3" xfId="0" applyNumberFormat="1" applyFont="1" applyFill="1" applyBorder="1" applyAlignment="1">
      <alignment horizontal="right"/>
    </xf>
    <xf numFmtId="167" fontId="4" fillId="0" borderId="3" xfId="0" applyNumberFormat="1" applyFont="1" applyFill="1" applyBorder="1"/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/>
    <xf numFmtId="164" fontId="2" fillId="0" borderId="3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164" fontId="4" fillId="0" borderId="3" xfId="0" applyNumberFormat="1" applyFont="1" applyFill="1" applyBorder="1"/>
    <xf numFmtId="164" fontId="2" fillId="0" borderId="0" xfId="0" quotePrefix="1" applyNumberFormat="1" applyFont="1" applyFill="1"/>
    <xf numFmtId="0" fontId="2" fillId="0" borderId="4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left"/>
    </xf>
    <xf numFmtId="164" fontId="2" fillId="0" borderId="4" xfId="0" applyNumberFormat="1" applyFont="1" applyFill="1" applyBorder="1"/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right"/>
    </xf>
    <xf numFmtId="1" fontId="2" fillId="0" borderId="1" xfId="0" applyNumberFormat="1" applyFont="1" applyFill="1" applyBorder="1"/>
    <xf numFmtId="1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right"/>
    </xf>
    <xf numFmtId="1" fontId="2" fillId="0" borderId="2" xfId="0" applyNumberFormat="1" applyFont="1" applyFill="1" applyBorder="1"/>
    <xf numFmtId="1" fontId="6" fillId="0" borderId="1" xfId="0" applyNumberFormat="1" applyFont="1" applyFill="1" applyBorder="1"/>
    <xf numFmtId="1" fontId="6" fillId="0" borderId="3" xfId="0" applyNumberFormat="1" applyFont="1" applyFill="1" applyBorder="1"/>
    <xf numFmtId="0" fontId="2" fillId="0" borderId="4" xfId="0" applyFont="1" applyFill="1" applyBorder="1" applyAlignment="1">
      <alignment wrapText="1"/>
    </xf>
    <xf numFmtId="1" fontId="6" fillId="0" borderId="3" xfId="0" applyNumberFormat="1" applyFont="1" applyFill="1" applyBorder="1" applyAlignment="1">
      <alignment vertical="center"/>
    </xf>
    <xf numFmtId="168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/>
    <xf numFmtId="1" fontId="2" fillId="0" borderId="3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right"/>
    </xf>
    <xf numFmtId="164" fontId="2" fillId="0" borderId="8" xfId="0" applyNumberFormat="1" applyFont="1" applyFill="1" applyBorder="1" applyAlignment="1">
      <alignment horizontal="center"/>
    </xf>
    <xf numFmtId="168" fontId="2" fillId="0" borderId="3" xfId="0" applyNumberFormat="1" applyFont="1" applyFill="1" applyBorder="1"/>
    <xf numFmtId="166" fontId="6" fillId="0" borderId="11" xfId="0" applyNumberFormat="1" applyFont="1" applyFill="1" applyBorder="1" applyAlignment="1">
      <alignment horizontal="right" wrapText="1"/>
    </xf>
    <xf numFmtId="3" fontId="6" fillId="0" borderId="12" xfId="0" applyNumberFormat="1" applyFont="1" applyFill="1" applyBorder="1" applyAlignment="1">
      <alignment wrapText="1"/>
    </xf>
    <xf numFmtId="3" fontId="6" fillId="0" borderId="11" xfId="0" applyNumberFormat="1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7" fontId="4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165" fontId="20" fillId="0" borderId="14" xfId="0" applyNumberFormat="1" applyFont="1" applyFill="1" applyBorder="1" applyAlignment="1">
      <alignment horizontal="center" wrapText="1"/>
    </xf>
    <xf numFmtId="165" fontId="20" fillId="0" borderId="16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65" fontId="7" fillId="0" borderId="1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165" fontId="7" fillId="0" borderId="4" xfId="0" applyNumberFormat="1" applyFont="1" applyFill="1" applyBorder="1" applyAlignment="1">
      <alignment horizontal="center" wrapText="1"/>
    </xf>
    <xf numFmtId="165" fontId="7" fillId="0" borderId="13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B94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view="pageBreakPreview" zoomScale="120" zoomScaleNormal="100" zoomScaleSheetLayoutView="120" workbookViewId="0">
      <selection activeCell="I56" sqref="I56"/>
    </sheetView>
  </sheetViews>
  <sheetFormatPr defaultColWidth="9.140625" defaultRowHeight="12.75" x14ac:dyDescent="0.2"/>
  <cols>
    <col min="1" max="1" width="8.140625" style="1" customWidth="1"/>
    <col min="2" max="2" width="2.140625" style="1" customWidth="1"/>
    <col min="3" max="3" width="49.140625" style="1" customWidth="1"/>
    <col min="4" max="4" width="11.7109375" style="2" customWidth="1"/>
    <col min="5" max="5" width="14.7109375" style="3" customWidth="1"/>
    <col min="6" max="6" width="10.28515625" style="4" customWidth="1"/>
    <col min="7" max="7" width="13" style="4" customWidth="1"/>
    <col min="8" max="16384" width="9.140625" style="1"/>
  </cols>
  <sheetData>
    <row r="1" spans="1:7" ht="18.75" x14ac:dyDescent="0.3">
      <c r="A1" s="99" t="s">
        <v>69</v>
      </c>
      <c r="B1" s="99"/>
      <c r="C1" s="99"/>
      <c r="D1" s="99"/>
      <c r="E1" s="99"/>
      <c r="F1" s="99"/>
      <c r="G1" s="99"/>
    </row>
    <row r="2" spans="1:7" ht="11.25" customHeight="1" x14ac:dyDescent="0.3">
      <c r="A2" s="49"/>
      <c r="B2" s="49"/>
      <c r="C2" s="49"/>
      <c r="D2" s="49"/>
      <c r="E2" s="49"/>
      <c r="F2" s="49"/>
      <c r="G2" s="49"/>
    </row>
    <row r="3" spans="1:7" ht="73.5" customHeight="1" x14ac:dyDescent="0.3">
      <c r="A3" s="100" t="s">
        <v>169</v>
      </c>
      <c r="B3" s="99"/>
      <c r="C3" s="99"/>
      <c r="D3" s="99"/>
      <c r="E3" s="99"/>
      <c r="F3" s="99"/>
      <c r="G3" s="99"/>
    </row>
    <row r="4" spans="1:7" x14ac:dyDescent="0.2">
      <c r="F4" s="50" t="s">
        <v>71</v>
      </c>
    </row>
    <row r="5" spans="1:7" x14ac:dyDescent="0.2">
      <c r="E5" s="6"/>
      <c r="F5" s="5" t="s">
        <v>70</v>
      </c>
    </row>
    <row r="7" spans="1:7" ht="15.75" x14ac:dyDescent="0.25">
      <c r="A7" s="17" t="s">
        <v>26</v>
      </c>
    </row>
    <row r="8" spans="1:7" ht="13.5" thickBot="1" x14ac:dyDescent="0.25">
      <c r="A8" s="13" t="s">
        <v>19</v>
      </c>
      <c r="B8" s="13"/>
      <c r="C8" s="13" t="s">
        <v>20</v>
      </c>
      <c r="D8" s="14" t="s">
        <v>21</v>
      </c>
      <c r="E8" s="15" t="s">
        <v>22</v>
      </c>
      <c r="F8" s="16" t="s">
        <v>23</v>
      </c>
      <c r="G8" s="16" t="s">
        <v>24</v>
      </c>
    </row>
    <row r="9" spans="1:7" ht="13.5" thickTop="1" x14ac:dyDescent="0.2">
      <c r="A9" s="18">
        <v>10201</v>
      </c>
      <c r="B9" s="18"/>
      <c r="C9" s="18" t="s">
        <v>0</v>
      </c>
      <c r="D9" s="19" t="s">
        <v>1</v>
      </c>
      <c r="E9" s="60">
        <v>1</v>
      </c>
      <c r="F9" s="21"/>
      <c r="G9" s="21"/>
    </row>
    <row r="10" spans="1:7" x14ac:dyDescent="0.2">
      <c r="A10" s="18">
        <v>10202</v>
      </c>
      <c r="B10" s="18"/>
      <c r="C10" s="18" t="s">
        <v>2</v>
      </c>
      <c r="D10" s="19" t="s">
        <v>1</v>
      </c>
      <c r="E10" s="60">
        <v>1</v>
      </c>
      <c r="F10" s="21"/>
      <c r="G10" s="21"/>
    </row>
    <row r="11" spans="1:7" x14ac:dyDescent="0.2">
      <c r="A11" s="18">
        <v>10203</v>
      </c>
      <c r="B11" s="18"/>
      <c r="C11" s="18" t="s">
        <v>3</v>
      </c>
      <c r="D11" s="19" t="s">
        <v>1</v>
      </c>
      <c r="E11" s="60">
        <v>1</v>
      </c>
      <c r="F11" s="21"/>
      <c r="G11" s="21"/>
    </row>
    <row r="12" spans="1:7" x14ac:dyDescent="0.2">
      <c r="A12" s="18">
        <v>10204</v>
      </c>
      <c r="B12" s="18"/>
      <c r="C12" s="18" t="s">
        <v>72</v>
      </c>
      <c r="D12" s="19" t="s">
        <v>1</v>
      </c>
      <c r="E12" s="60">
        <v>1</v>
      </c>
      <c r="F12" s="21"/>
      <c r="G12" s="21"/>
    </row>
    <row r="13" spans="1:7" x14ac:dyDescent="0.2">
      <c r="A13" s="18">
        <v>10206</v>
      </c>
      <c r="B13" s="18"/>
      <c r="C13" s="18" t="s">
        <v>4</v>
      </c>
      <c r="D13" s="19" t="s">
        <v>1</v>
      </c>
      <c r="E13" s="60">
        <v>1</v>
      </c>
      <c r="F13" s="21"/>
      <c r="G13" s="21"/>
    </row>
    <row r="14" spans="1:7" x14ac:dyDescent="0.2">
      <c r="A14" s="18">
        <v>10207</v>
      </c>
      <c r="B14" s="18"/>
      <c r="C14" s="18" t="s">
        <v>5</v>
      </c>
      <c r="D14" s="19" t="s">
        <v>1</v>
      </c>
      <c r="E14" s="60">
        <v>1</v>
      </c>
      <c r="F14" s="21"/>
      <c r="G14" s="21"/>
    </row>
    <row r="15" spans="1:7" x14ac:dyDescent="0.2">
      <c r="A15" s="18">
        <v>10208</v>
      </c>
      <c r="B15" s="18"/>
      <c r="C15" s="18" t="s">
        <v>6</v>
      </c>
      <c r="D15" s="19" t="s">
        <v>1</v>
      </c>
      <c r="E15" s="60">
        <v>1</v>
      </c>
      <c r="F15" s="21"/>
      <c r="G15" s="21"/>
    </row>
    <row r="16" spans="1:7" x14ac:dyDescent="0.2">
      <c r="A16" s="18">
        <v>10210</v>
      </c>
      <c r="B16" s="18"/>
      <c r="C16" s="18" t="s">
        <v>73</v>
      </c>
      <c r="D16" s="19" t="s">
        <v>1</v>
      </c>
      <c r="E16" s="60">
        <v>1</v>
      </c>
      <c r="F16" s="21"/>
      <c r="G16" s="21"/>
    </row>
    <row r="17" spans="1:7" x14ac:dyDescent="0.2">
      <c r="A17" s="18">
        <v>10211</v>
      </c>
      <c r="B17" s="18"/>
      <c r="C17" s="18" t="s">
        <v>7</v>
      </c>
      <c r="D17" s="19" t="s">
        <v>1</v>
      </c>
      <c r="E17" s="60">
        <v>1</v>
      </c>
      <c r="F17" s="21"/>
      <c r="G17" s="21"/>
    </row>
    <row r="18" spans="1:7" x14ac:dyDescent="0.2">
      <c r="A18" s="18">
        <v>20212</v>
      </c>
      <c r="B18" s="18"/>
      <c r="C18" s="18" t="s">
        <v>74</v>
      </c>
      <c r="D18" s="19" t="s">
        <v>1</v>
      </c>
      <c r="E18" s="60">
        <v>1</v>
      </c>
      <c r="F18" s="21"/>
      <c r="G18" s="21"/>
    </row>
    <row r="19" spans="1:7" x14ac:dyDescent="0.2">
      <c r="A19" s="41">
        <v>20214</v>
      </c>
      <c r="B19" s="41"/>
      <c r="C19" s="41" t="s">
        <v>75</v>
      </c>
      <c r="D19" s="19" t="s">
        <v>1</v>
      </c>
      <c r="E19" s="60">
        <v>1</v>
      </c>
      <c r="F19" s="51"/>
      <c r="G19" s="51"/>
    </row>
    <row r="20" spans="1:7" ht="13.5" thickBot="1" x14ac:dyDescent="0.25">
      <c r="A20" s="22">
        <v>20215</v>
      </c>
      <c r="B20" s="22"/>
      <c r="C20" s="22" t="s">
        <v>76</v>
      </c>
      <c r="D20" s="23" t="s">
        <v>8</v>
      </c>
      <c r="E20" s="63">
        <v>1</v>
      </c>
      <c r="F20" s="25"/>
      <c r="G20" s="25"/>
    </row>
    <row r="21" spans="1:7" ht="13.5" thickTop="1" x14ac:dyDescent="0.2">
      <c r="A21" s="26"/>
      <c r="B21" s="26"/>
      <c r="C21" s="26"/>
      <c r="D21" s="27"/>
      <c r="E21" s="28"/>
      <c r="F21" s="29" t="s">
        <v>27</v>
      </c>
      <c r="G21" s="91">
        <f>F154</f>
        <v>20340.851999999999</v>
      </c>
    </row>
    <row r="22" spans="1:7" x14ac:dyDescent="0.2">
      <c r="A22" s="31"/>
      <c r="B22" s="31"/>
      <c r="C22" s="31"/>
      <c r="D22" s="32"/>
    </row>
    <row r="23" spans="1:7" ht="15.75" x14ac:dyDescent="0.25">
      <c r="A23" s="17" t="s">
        <v>47</v>
      </c>
    </row>
    <row r="24" spans="1:7" ht="13.5" thickBot="1" x14ac:dyDescent="0.25">
      <c r="A24" s="13" t="s">
        <v>19</v>
      </c>
      <c r="B24" s="13"/>
      <c r="C24" s="13" t="s">
        <v>20</v>
      </c>
      <c r="D24" s="14" t="s">
        <v>21</v>
      </c>
      <c r="E24" s="15" t="s">
        <v>22</v>
      </c>
      <c r="F24" s="16" t="s">
        <v>23</v>
      </c>
      <c r="G24" s="16" t="s">
        <v>24</v>
      </c>
    </row>
    <row r="25" spans="1:7" ht="13.5" thickTop="1" x14ac:dyDescent="0.2">
      <c r="A25" s="55">
        <v>20101</v>
      </c>
      <c r="B25" s="33"/>
      <c r="C25" s="33" t="s">
        <v>77</v>
      </c>
      <c r="D25" s="34" t="s">
        <v>8</v>
      </c>
      <c r="E25" s="62">
        <v>1</v>
      </c>
      <c r="F25" s="52">
        <v>700</v>
      </c>
      <c r="G25" s="54">
        <f>E25*F25</f>
        <v>700</v>
      </c>
    </row>
    <row r="26" spans="1:7" x14ac:dyDescent="0.2">
      <c r="A26" s="55">
        <v>20208</v>
      </c>
      <c r="B26" s="33"/>
      <c r="C26" s="56" t="s">
        <v>80</v>
      </c>
      <c r="D26" s="19" t="s">
        <v>12</v>
      </c>
      <c r="E26" s="62">
        <v>21</v>
      </c>
      <c r="F26" s="52">
        <v>75</v>
      </c>
      <c r="G26" s="74">
        <f>E26*F26</f>
        <v>1575</v>
      </c>
    </row>
    <row r="27" spans="1:7" x14ac:dyDescent="0.2">
      <c r="A27" s="55">
        <v>20306</v>
      </c>
      <c r="B27" s="33"/>
      <c r="C27" s="33" t="s">
        <v>78</v>
      </c>
      <c r="D27" s="19"/>
      <c r="E27" s="62"/>
      <c r="F27" s="52"/>
      <c r="G27" s="74"/>
    </row>
    <row r="28" spans="1:7" x14ac:dyDescent="0.2">
      <c r="A28" s="18"/>
      <c r="B28" s="33" t="s">
        <v>48</v>
      </c>
      <c r="C28" s="70" t="s">
        <v>123</v>
      </c>
      <c r="D28" s="34" t="s">
        <v>15</v>
      </c>
      <c r="E28" s="75">
        <v>20</v>
      </c>
      <c r="F28" s="35">
        <v>80</v>
      </c>
      <c r="G28" s="74">
        <f t="shared" ref="G28:G47" si="0">E28*F28</f>
        <v>1600</v>
      </c>
    </row>
    <row r="29" spans="1:7" x14ac:dyDescent="0.2">
      <c r="A29" s="18"/>
      <c r="B29" s="18" t="s">
        <v>49</v>
      </c>
      <c r="C29" s="38" t="s">
        <v>124</v>
      </c>
      <c r="D29" s="19" t="s">
        <v>15</v>
      </c>
      <c r="E29" s="75">
        <v>20</v>
      </c>
      <c r="F29" s="21">
        <v>40</v>
      </c>
      <c r="G29" s="74">
        <f t="shared" si="0"/>
        <v>800</v>
      </c>
    </row>
    <row r="30" spans="1:7" ht="25.5" x14ac:dyDescent="0.2">
      <c r="A30" s="18">
        <v>20301</v>
      </c>
      <c r="B30" s="18"/>
      <c r="C30" s="37" t="s">
        <v>52</v>
      </c>
      <c r="D30" s="19"/>
      <c r="E30" s="60"/>
      <c r="F30" s="21"/>
      <c r="G30" s="74"/>
    </row>
    <row r="31" spans="1:7" x14ac:dyDescent="0.2">
      <c r="A31" s="18"/>
      <c r="B31" s="18" t="s">
        <v>48</v>
      </c>
      <c r="C31" s="38" t="s">
        <v>65</v>
      </c>
      <c r="D31" s="19" t="s">
        <v>9</v>
      </c>
      <c r="E31" s="60">
        <v>23</v>
      </c>
      <c r="F31" s="21">
        <v>20</v>
      </c>
      <c r="G31" s="74">
        <f t="shared" si="0"/>
        <v>460</v>
      </c>
    </row>
    <row r="32" spans="1:7" x14ac:dyDescent="0.2">
      <c r="A32" s="18"/>
      <c r="B32" s="18" t="s">
        <v>49</v>
      </c>
      <c r="C32" s="38" t="s">
        <v>155</v>
      </c>
      <c r="D32" s="19" t="s">
        <v>9</v>
      </c>
      <c r="E32" s="60">
        <v>6</v>
      </c>
      <c r="F32" s="21">
        <v>20</v>
      </c>
      <c r="G32" s="74">
        <f t="shared" si="0"/>
        <v>120</v>
      </c>
    </row>
    <row r="33" spans="1:7" x14ac:dyDescent="0.2">
      <c r="A33" s="18"/>
      <c r="B33" s="18" t="s">
        <v>59</v>
      </c>
      <c r="C33" s="38" t="s">
        <v>156</v>
      </c>
      <c r="D33" s="19" t="s">
        <v>9</v>
      </c>
      <c r="E33" s="60">
        <v>4</v>
      </c>
      <c r="F33" s="21">
        <v>60</v>
      </c>
      <c r="G33" s="74">
        <f t="shared" si="0"/>
        <v>240</v>
      </c>
    </row>
    <row r="34" spans="1:7" x14ac:dyDescent="0.2">
      <c r="A34" s="18"/>
      <c r="B34" s="18" t="s">
        <v>89</v>
      </c>
      <c r="C34" s="38" t="s">
        <v>66</v>
      </c>
      <c r="D34" s="19" t="s">
        <v>9</v>
      </c>
      <c r="E34" s="60">
        <v>16</v>
      </c>
      <c r="F34" s="21">
        <v>25</v>
      </c>
      <c r="G34" s="74">
        <f t="shared" si="0"/>
        <v>400</v>
      </c>
    </row>
    <row r="35" spans="1:7" x14ac:dyDescent="0.2">
      <c r="A35" s="18">
        <v>20309</v>
      </c>
      <c r="B35" s="18"/>
      <c r="C35" s="37" t="s">
        <v>100</v>
      </c>
      <c r="D35" s="19" t="s">
        <v>90</v>
      </c>
      <c r="E35" s="60">
        <v>1</v>
      </c>
      <c r="F35" s="21">
        <v>400</v>
      </c>
      <c r="G35" s="74">
        <f t="shared" si="0"/>
        <v>400</v>
      </c>
    </row>
    <row r="36" spans="1:7" x14ac:dyDescent="0.2">
      <c r="A36" s="18">
        <v>20310</v>
      </c>
      <c r="B36" s="18"/>
      <c r="C36" s="37" t="s">
        <v>122</v>
      </c>
      <c r="D36" s="19" t="s">
        <v>9</v>
      </c>
      <c r="E36" s="60">
        <v>2</v>
      </c>
      <c r="F36" s="21">
        <v>80</v>
      </c>
      <c r="G36" s="74">
        <f t="shared" si="0"/>
        <v>160</v>
      </c>
    </row>
    <row r="37" spans="1:7" ht="25.5" x14ac:dyDescent="0.2">
      <c r="A37" s="18">
        <v>20311</v>
      </c>
      <c r="B37" s="18"/>
      <c r="C37" s="37" t="s">
        <v>81</v>
      </c>
      <c r="D37" s="19" t="s">
        <v>9</v>
      </c>
      <c r="E37" s="60">
        <v>2</v>
      </c>
      <c r="F37" s="21">
        <v>350</v>
      </c>
      <c r="G37" s="74">
        <f t="shared" si="0"/>
        <v>700</v>
      </c>
    </row>
    <row r="38" spans="1:7" x14ac:dyDescent="0.2">
      <c r="A38" s="18">
        <v>20313</v>
      </c>
      <c r="B38" s="18"/>
      <c r="C38" s="37" t="s">
        <v>11</v>
      </c>
      <c r="D38" s="19" t="s">
        <v>10</v>
      </c>
      <c r="E38" s="60">
        <v>385</v>
      </c>
      <c r="F38" s="21">
        <v>8</v>
      </c>
      <c r="G38" s="74">
        <f t="shared" si="0"/>
        <v>3080</v>
      </c>
    </row>
    <row r="39" spans="1:7" ht="13.5" customHeight="1" x14ac:dyDescent="0.2">
      <c r="A39" s="18">
        <v>20314</v>
      </c>
      <c r="B39" s="18"/>
      <c r="C39" s="37" t="s">
        <v>125</v>
      </c>
      <c r="D39" s="19" t="s">
        <v>16</v>
      </c>
      <c r="E39" s="60">
        <v>262</v>
      </c>
      <c r="F39" s="21">
        <v>10</v>
      </c>
      <c r="G39" s="74">
        <f t="shared" si="0"/>
        <v>2620</v>
      </c>
    </row>
    <row r="40" spans="1:7" ht="12.75" customHeight="1" x14ac:dyDescent="0.2">
      <c r="A40" s="18" t="s">
        <v>103</v>
      </c>
      <c r="B40" s="18"/>
      <c r="C40" s="37" t="s">
        <v>135</v>
      </c>
      <c r="D40" s="19" t="s">
        <v>16</v>
      </c>
      <c r="E40" s="60">
        <v>15</v>
      </c>
      <c r="F40" s="21">
        <v>15</v>
      </c>
      <c r="G40" s="74">
        <f t="shared" si="0"/>
        <v>225</v>
      </c>
    </row>
    <row r="41" spans="1:7" x14ac:dyDescent="0.2">
      <c r="A41" s="18" t="s">
        <v>103</v>
      </c>
      <c r="B41" s="18"/>
      <c r="C41" s="37" t="s">
        <v>134</v>
      </c>
      <c r="D41" s="19" t="s">
        <v>15</v>
      </c>
      <c r="E41" s="60">
        <v>2</v>
      </c>
      <c r="F41" s="21">
        <v>50</v>
      </c>
      <c r="G41" s="74">
        <f t="shared" si="0"/>
        <v>100</v>
      </c>
    </row>
    <row r="42" spans="1:7" x14ac:dyDescent="0.2">
      <c r="A42" s="18" t="s">
        <v>103</v>
      </c>
      <c r="B42" s="18"/>
      <c r="C42" s="37" t="s">
        <v>132</v>
      </c>
      <c r="D42" s="19" t="s">
        <v>9</v>
      </c>
      <c r="E42" s="60">
        <v>2</v>
      </c>
      <c r="F42" s="21">
        <v>80</v>
      </c>
      <c r="G42" s="74">
        <f t="shared" si="0"/>
        <v>160</v>
      </c>
    </row>
    <row r="43" spans="1:7" x14ac:dyDescent="0.2">
      <c r="A43" s="18" t="s">
        <v>103</v>
      </c>
      <c r="B43" s="18"/>
      <c r="C43" s="37" t="s">
        <v>79</v>
      </c>
      <c r="D43" s="19" t="s">
        <v>9</v>
      </c>
      <c r="E43" s="60">
        <v>1</v>
      </c>
      <c r="F43" s="21">
        <v>100</v>
      </c>
      <c r="G43" s="74">
        <f t="shared" si="0"/>
        <v>100</v>
      </c>
    </row>
    <row r="44" spans="1:7" x14ac:dyDescent="0.2">
      <c r="A44" s="18" t="s">
        <v>103</v>
      </c>
      <c r="B44" s="18"/>
      <c r="C44" s="37" t="s">
        <v>91</v>
      </c>
      <c r="D44" s="19" t="s">
        <v>9</v>
      </c>
      <c r="E44" s="60">
        <v>1</v>
      </c>
      <c r="F44" s="21">
        <v>3000</v>
      </c>
      <c r="G44" s="74">
        <f t="shared" si="0"/>
        <v>3000</v>
      </c>
    </row>
    <row r="45" spans="1:7" x14ac:dyDescent="0.2">
      <c r="A45" s="18" t="s">
        <v>103</v>
      </c>
      <c r="B45" s="26"/>
      <c r="C45" s="71" t="s">
        <v>131</v>
      </c>
      <c r="D45" s="27" t="s">
        <v>90</v>
      </c>
      <c r="E45" s="72">
        <v>1</v>
      </c>
      <c r="F45" s="36">
        <v>100</v>
      </c>
      <c r="G45" s="74">
        <f t="shared" si="0"/>
        <v>100</v>
      </c>
    </row>
    <row r="46" spans="1:7" x14ac:dyDescent="0.2">
      <c r="A46" s="18" t="s">
        <v>103</v>
      </c>
      <c r="B46" s="26"/>
      <c r="C46" s="71" t="s">
        <v>129</v>
      </c>
      <c r="D46" s="27" t="s">
        <v>15</v>
      </c>
      <c r="E46" s="72">
        <v>4</v>
      </c>
      <c r="F46" s="36">
        <v>100</v>
      </c>
      <c r="G46" s="74">
        <f t="shared" si="0"/>
        <v>400</v>
      </c>
    </row>
    <row r="47" spans="1:7" ht="25.5" x14ac:dyDescent="0.2">
      <c r="A47" s="18" t="s">
        <v>103</v>
      </c>
      <c r="B47" s="26"/>
      <c r="C47" s="71" t="s">
        <v>130</v>
      </c>
      <c r="D47" s="27" t="s">
        <v>90</v>
      </c>
      <c r="E47" s="72">
        <v>1</v>
      </c>
      <c r="F47" s="36">
        <v>200</v>
      </c>
      <c r="G47" s="74">
        <f t="shared" si="0"/>
        <v>200</v>
      </c>
    </row>
    <row r="48" spans="1:7" x14ac:dyDescent="0.2">
      <c r="A48" s="26"/>
      <c r="B48" s="26"/>
      <c r="C48" s="26"/>
      <c r="D48" s="27"/>
      <c r="E48" s="28"/>
      <c r="F48" s="29" t="s">
        <v>27</v>
      </c>
      <c r="G48" s="89">
        <f>SUM(G25:G47)</f>
        <v>17140</v>
      </c>
    </row>
    <row r="49" spans="1:7" ht="15.75" x14ac:dyDescent="0.25">
      <c r="A49" s="17" t="s">
        <v>46</v>
      </c>
    </row>
    <row r="50" spans="1:7" ht="13.5" thickBot="1" x14ac:dyDescent="0.25">
      <c r="A50" s="13" t="s">
        <v>19</v>
      </c>
      <c r="B50" s="13"/>
      <c r="C50" s="13" t="s">
        <v>20</v>
      </c>
      <c r="D50" s="14" t="s">
        <v>21</v>
      </c>
      <c r="E50" s="15" t="s">
        <v>22</v>
      </c>
      <c r="F50" s="16" t="s">
        <v>23</v>
      </c>
      <c r="G50" s="16" t="s">
        <v>24</v>
      </c>
    </row>
    <row r="51" spans="1:7" ht="16.5" thickTop="1" x14ac:dyDescent="0.2">
      <c r="A51" s="55">
        <v>30101</v>
      </c>
      <c r="B51" s="33"/>
      <c r="C51" s="57" t="s">
        <v>136</v>
      </c>
      <c r="D51" s="19" t="s">
        <v>17</v>
      </c>
      <c r="E51" s="62">
        <v>250</v>
      </c>
      <c r="F51" s="52">
        <v>4</v>
      </c>
      <c r="G51" s="53">
        <f>E51*F51</f>
        <v>1000</v>
      </c>
    </row>
    <row r="52" spans="1:7" ht="15.75" x14ac:dyDescent="0.2">
      <c r="A52" s="18">
        <v>30103</v>
      </c>
      <c r="B52" s="18"/>
      <c r="C52" s="37" t="s">
        <v>163</v>
      </c>
      <c r="D52" s="19" t="s">
        <v>17</v>
      </c>
      <c r="E52" s="62">
        <v>4800</v>
      </c>
      <c r="F52" s="52">
        <v>5.5</v>
      </c>
      <c r="G52" s="74">
        <f>E52*F52</f>
        <v>26400</v>
      </c>
    </row>
    <row r="53" spans="1:7" ht="15.75" x14ac:dyDescent="0.2">
      <c r="A53" s="57">
        <v>30402</v>
      </c>
      <c r="B53" s="33"/>
      <c r="C53" s="58" t="s">
        <v>82</v>
      </c>
      <c r="D53" s="19" t="s">
        <v>17</v>
      </c>
      <c r="E53" s="62">
        <v>615</v>
      </c>
      <c r="F53" s="52">
        <v>12</v>
      </c>
      <c r="G53" s="74">
        <f t="shared" ref="G53:G58" si="1">E53*F53</f>
        <v>7380</v>
      </c>
    </row>
    <row r="54" spans="1:7" ht="15.75" x14ac:dyDescent="0.2">
      <c r="A54" s="57">
        <v>30501</v>
      </c>
      <c r="B54" s="33" t="s">
        <v>48</v>
      </c>
      <c r="C54" s="57" t="s">
        <v>154</v>
      </c>
      <c r="D54" s="19" t="s">
        <v>16</v>
      </c>
      <c r="E54" s="62">
        <v>3825</v>
      </c>
      <c r="F54" s="52">
        <v>6</v>
      </c>
      <c r="G54" s="74">
        <f t="shared" si="1"/>
        <v>22950</v>
      </c>
    </row>
    <row r="55" spans="1:7" ht="15.75" x14ac:dyDescent="0.2">
      <c r="A55" s="57">
        <v>30501</v>
      </c>
      <c r="B55" s="33" t="s">
        <v>49</v>
      </c>
      <c r="C55" s="57" t="s">
        <v>153</v>
      </c>
      <c r="D55" s="19" t="s">
        <v>16</v>
      </c>
      <c r="E55" s="62">
        <v>647</v>
      </c>
      <c r="F55" s="52">
        <v>5</v>
      </c>
      <c r="G55" s="74">
        <f t="shared" si="1"/>
        <v>3235</v>
      </c>
    </row>
    <row r="56" spans="1:7" ht="15.75" x14ac:dyDescent="0.2">
      <c r="A56" s="57">
        <v>30501</v>
      </c>
      <c r="B56" s="33" t="s">
        <v>59</v>
      </c>
      <c r="C56" s="57" t="s">
        <v>83</v>
      </c>
      <c r="D56" s="19" t="s">
        <v>16</v>
      </c>
      <c r="E56" s="62">
        <v>2043</v>
      </c>
      <c r="F56" s="52">
        <v>4</v>
      </c>
      <c r="G56" s="74">
        <f t="shared" si="1"/>
        <v>8172</v>
      </c>
    </row>
    <row r="57" spans="1:7" ht="15.75" x14ac:dyDescent="0.2">
      <c r="A57" s="57">
        <v>30604</v>
      </c>
      <c r="B57" s="33"/>
      <c r="C57" s="57" t="s">
        <v>152</v>
      </c>
      <c r="D57" s="19" t="s">
        <v>16</v>
      </c>
      <c r="E57" s="62">
        <v>9075</v>
      </c>
      <c r="F57" s="52">
        <v>0.6</v>
      </c>
      <c r="G57" s="74">
        <f t="shared" si="1"/>
        <v>5445</v>
      </c>
    </row>
    <row r="58" spans="1:7" ht="15.75" x14ac:dyDescent="0.2">
      <c r="A58" s="57">
        <v>30611</v>
      </c>
      <c r="B58" s="33"/>
      <c r="C58" s="57" t="s">
        <v>126</v>
      </c>
      <c r="D58" s="19" t="s">
        <v>16</v>
      </c>
      <c r="E58" s="75">
        <v>8</v>
      </c>
      <c r="F58" s="74">
        <v>50</v>
      </c>
      <c r="G58" s="74">
        <f t="shared" si="1"/>
        <v>400</v>
      </c>
    </row>
    <row r="59" spans="1:7" x14ac:dyDescent="0.2">
      <c r="A59" s="26"/>
      <c r="B59" s="26"/>
      <c r="C59" s="26"/>
      <c r="D59" s="27"/>
      <c r="E59" s="28"/>
      <c r="F59" s="29" t="s">
        <v>27</v>
      </c>
      <c r="G59" s="90">
        <f>SUM(G51:G58)</f>
        <v>74982</v>
      </c>
    </row>
    <row r="60" spans="1:7" ht="15.75" x14ac:dyDescent="0.25">
      <c r="A60" s="17" t="s">
        <v>45</v>
      </c>
      <c r="B60" s="31"/>
      <c r="C60" s="31"/>
      <c r="D60" s="32"/>
      <c r="E60" s="20"/>
      <c r="G60" s="40" t="s">
        <v>64</v>
      </c>
    </row>
    <row r="61" spans="1:7" ht="13.5" thickBot="1" x14ac:dyDescent="0.25">
      <c r="A61" s="13" t="s">
        <v>19</v>
      </c>
      <c r="B61" s="13"/>
      <c r="C61" s="13" t="s">
        <v>20</v>
      </c>
      <c r="D61" s="14" t="s">
        <v>21</v>
      </c>
      <c r="E61" s="14" t="s">
        <v>22</v>
      </c>
      <c r="F61" s="16" t="s">
        <v>23</v>
      </c>
      <c r="G61" s="16" t="s">
        <v>24</v>
      </c>
    </row>
    <row r="62" spans="1:7" ht="15.75" customHeight="1" thickTop="1" x14ac:dyDescent="0.2">
      <c r="A62" s="18">
        <v>40101</v>
      </c>
      <c r="B62" s="18" t="s">
        <v>48</v>
      </c>
      <c r="C62" s="37" t="s">
        <v>140</v>
      </c>
      <c r="D62" s="19" t="s">
        <v>16</v>
      </c>
      <c r="E62" s="60">
        <v>5090</v>
      </c>
      <c r="F62" s="21">
        <v>4</v>
      </c>
      <c r="G62" s="74">
        <f>E62*F62</f>
        <v>20360</v>
      </c>
    </row>
    <row r="63" spans="1:7" ht="15.75" customHeight="1" x14ac:dyDescent="0.2">
      <c r="A63" s="18">
        <v>40101</v>
      </c>
      <c r="B63" s="18" t="s">
        <v>49</v>
      </c>
      <c r="C63" s="37" t="s">
        <v>139</v>
      </c>
      <c r="D63" s="19" t="s">
        <v>16</v>
      </c>
      <c r="E63" s="60">
        <v>175</v>
      </c>
      <c r="F63" s="21">
        <v>3</v>
      </c>
      <c r="G63" s="74">
        <f>E63*F63</f>
        <v>525</v>
      </c>
    </row>
    <row r="64" spans="1:7" ht="25.5" customHeight="1" x14ac:dyDescent="0.2">
      <c r="A64" s="18">
        <v>40102</v>
      </c>
      <c r="B64" s="18"/>
      <c r="C64" s="37" t="s">
        <v>141</v>
      </c>
      <c r="D64" s="19" t="s">
        <v>16</v>
      </c>
      <c r="E64" s="60">
        <v>149</v>
      </c>
      <c r="F64" s="21">
        <v>5</v>
      </c>
      <c r="G64" s="74">
        <f t="shared" ref="G64:G88" si="2">E64*F64</f>
        <v>745</v>
      </c>
    </row>
    <row r="65" spans="1:7" ht="15.75" x14ac:dyDescent="0.2">
      <c r="A65" s="18">
        <v>40103</v>
      </c>
      <c r="B65" s="18"/>
      <c r="C65" s="37" t="s">
        <v>13</v>
      </c>
      <c r="D65" s="19" t="s">
        <v>18</v>
      </c>
      <c r="E65" s="60"/>
      <c r="F65" s="21"/>
      <c r="G65" s="74"/>
    </row>
    <row r="66" spans="1:7" ht="15.75" x14ac:dyDescent="0.2">
      <c r="A66" s="18">
        <v>40501</v>
      </c>
      <c r="B66" s="18" t="s">
        <v>48</v>
      </c>
      <c r="C66" s="18" t="s">
        <v>84</v>
      </c>
      <c r="D66" s="19" t="s">
        <v>16</v>
      </c>
      <c r="E66" s="60">
        <v>1892</v>
      </c>
      <c r="F66" s="21">
        <v>7</v>
      </c>
      <c r="G66" s="74">
        <f t="shared" si="2"/>
        <v>13244</v>
      </c>
    </row>
    <row r="67" spans="1:7" ht="15.75" x14ac:dyDescent="0.2">
      <c r="A67" s="18">
        <v>40501</v>
      </c>
      <c r="B67" s="18" t="s">
        <v>49</v>
      </c>
      <c r="C67" s="18" t="s">
        <v>146</v>
      </c>
      <c r="D67" s="19" t="s">
        <v>16</v>
      </c>
      <c r="E67" s="60">
        <v>5436</v>
      </c>
      <c r="F67" s="21">
        <v>10.8</v>
      </c>
      <c r="G67" s="74">
        <f t="shared" si="2"/>
        <v>58708.800000000003</v>
      </c>
    </row>
    <row r="68" spans="1:7" ht="15.75" x14ac:dyDescent="0.2">
      <c r="A68" s="18">
        <v>40501</v>
      </c>
      <c r="B68" s="18" t="s">
        <v>59</v>
      </c>
      <c r="C68" s="18" t="s">
        <v>85</v>
      </c>
      <c r="D68" s="19" t="s">
        <v>16</v>
      </c>
      <c r="E68" s="60">
        <v>554</v>
      </c>
      <c r="F68" s="21">
        <v>9</v>
      </c>
      <c r="G68" s="74">
        <f t="shared" si="2"/>
        <v>4986</v>
      </c>
    </row>
    <row r="69" spans="1:7" ht="30" customHeight="1" x14ac:dyDescent="0.2">
      <c r="A69" s="18">
        <v>40511</v>
      </c>
      <c r="B69" s="18"/>
      <c r="C69" s="18" t="s">
        <v>142</v>
      </c>
      <c r="D69" s="19" t="s">
        <v>16</v>
      </c>
      <c r="E69" s="60">
        <v>72</v>
      </c>
      <c r="F69" s="21">
        <v>8</v>
      </c>
      <c r="G69" s="74">
        <f t="shared" si="2"/>
        <v>576</v>
      </c>
    </row>
    <row r="70" spans="1:7" ht="25.5" x14ac:dyDescent="0.2">
      <c r="A70" s="18">
        <v>42001</v>
      </c>
      <c r="B70" s="18"/>
      <c r="C70" s="18" t="s">
        <v>58</v>
      </c>
      <c r="D70" s="19" t="s">
        <v>16</v>
      </c>
      <c r="E70" s="60">
        <v>4994</v>
      </c>
      <c r="F70" s="21">
        <v>0.5</v>
      </c>
      <c r="G70" s="74">
        <f t="shared" si="2"/>
        <v>2497</v>
      </c>
    </row>
    <row r="71" spans="1:7" x14ac:dyDescent="0.2">
      <c r="A71" s="18">
        <v>42002</v>
      </c>
      <c r="B71" s="18"/>
      <c r="C71" s="18" t="s">
        <v>14</v>
      </c>
      <c r="D71" s="19" t="s">
        <v>10</v>
      </c>
      <c r="E71" s="60">
        <v>46</v>
      </c>
      <c r="F71" s="21">
        <v>1</v>
      </c>
      <c r="G71" s="74">
        <f t="shared" si="2"/>
        <v>46</v>
      </c>
    </row>
    <row r="72" spans="1:7" ht="15.75" x14ac:dyDescent="0.2">
      <c r="A72" s="18">
        <v>43002</v>
      </c>
      <c r="B72" s="18" t="s">
        <v>48</v>
      </c>
      <c r="C72" s="18" t="s">
        <v>60</v>
      </c>
      <c r="D72" s="19" t="s">
        <v>16</v>
      </c>
      <c r="E72" s="60">
        <v>1305</v>
      </c>
      <c r="F72" s="21">
        <v>12</v>
      </c>
      <c r="G72" s="74">
        <f t="shared" si="2"/>
        <v>15660</v>
      </c>
    </row>
    <row r="73" spans="1:7" x14ac:dyDescent="0.2">
      <c r="A73" s="18"/>
      <c r="B73" s="18"/>
      <c r="C73" s="38" t="s">
        <v>56</v>
      </c>
      <c r="D73" s="19" t="s">
        <v>57</v>
      </c>
      <c r="E73" s="60"/>
      <c r="F73" s="21"/>
      <c r="G73" s="74"/>
    </row>
    <row r="74" spans="1:7" ht="15.75" x14ac:dyDescent="0.2">
      <c r="A74" s="18">
        <v>43002</v>
      </c>
      <c r="B74" s="18" t="s">
        <v>49</v>
      </c>
      <c r="C74" s="18" t="s">
        <v>61</v>
      </c>
      <c r="D74" s="19" t="s">
        <v>16</v>
      </c>
      <c r="E74" s="60">
        <v>56</v>
      </c>
      <c r="F74" s="21">
        <v>14.4</v>
      </c>
      <c r="G74" s="74">
        <f t="shared" si="2"/>
        <v>806.4</v>
      </c>
    </row>
    <row r="75" spans="1:7" x14ac:dyDescent="0.2">
      <c r="A75" s="18"/>
      <c r="B75" s="18"/>
      <c r="C75" s="38" t="s">
        <v>56</v>
      </c>
      <c r="D75" s="19" t="s">
        <v>57</v>
      </c>
      <c r="E75" s="60"/>
      <c r="F75" s="21"/>
      <c r="G75" s="74"/>
    </row>
    <row r="76" spans="1:7" ht="15.75" x14ac:dyDescent="0.2">
      <c r="A76" s="18">
        <v>43002</v>
      </c>
      <c r="B76" s="18" t="s">
        <v>59</v>
      </c>
      <c r="C76" s="18" t="s">
        <v>148</v>
      </c>
      <c r="D76" s="19" t="s">
        <v>16</v>
      </c>
      <c r="E76" s="60">
        <v>4994</v>
      </c>
      <c r="F76" s="21">
        <v>11</v>
      </c>
      <c r="G76" s="74">
        <f t="shared" si="2"/>
        <v>54934</v>
      </c>
    </row>
    <row r="77" spans="1:7" x14ac:dyDescent="0.2">
      <c r="A77" s="18"/>
      <c r="B77" s="18"/>
      <c r="C77" s="38" t="s">
        <v>56</v>
      </c>
      <c r="D77" s="19" t="s">
        <v>57</v>
      </c>
      <c r="E77" s="60"/>
      <c r="F77" s="21"/>
      <c r="G77" s="74"/>
    </row>
    <row r="78" spans="1:7" ht="15.75" x14ac:dyDescent="0.2">
      <c r="A78" s="18">
        <v>43002</v>
      </c>
      <c r="B78" s="18" t="s">
        <v>89</v>
      </c>
      <c r="C78" s="18" t="s">
        <v>147</v>
      </c>
      <c r="D78" s="19" t="s">
        <v>16</v>
      </c>
      <c r="E78" s="60">
        <v>464</v>
      </c>
      <c r="F78" s="21">
        <v>13.2</v>
      </c>
      <c r="G78" s="74">
        <f t="shared" si="2"/>
        <v>6124.7999999999993</v>
      </c>
    </row>
    <row r="79" spans="1:7" x14ac:dyDescent="0.2">
      <c r="A79" s="18"/>
      <c r="B79" s="18"/>
      <c r="C79" s="38" t="s">
        <v>56</v>
      </c>
      <c r="D79" s="19" t="s">
        <v>57</v>
      </c>
      <c r="E79" s="60"/>
      <c r="F79" s="21"/>
      <c r="G79" s="74"/>
    </row>
    <row r="80" spans="1:7" ht="15.75" x14ac:dyDescent="0.2">
      <c r="A80" s="18">
        <v>43003</v>
      </c>
      <c r="B80" s="18"/>
      <c r="C80" s="18" t="s">
        <v>170</v>
      </c>
      <c r="D80" s="19" t="s">
        <v>16</v>
      </c>
      <c r="E80" s="60">
        <v>4855</v>
      </c>
      <c r="F80" s="21">
        <v>12.5</v>
      </c>
      <c r="G80" s="74">
        <f t="shared" si="2"/>
        <v>60687.5</v>
      </c>
    </row>
    <row r="81" spans="1:7" x14ac:dyDescent="0.2">
      <c r="A81" s="18"/>
      <c r="B81" s="18"/>
      <c r="C81" s="38" t="s">
        <v>56</v>
      </c>
      <c r="D81" s="19" t="s">
        <v>57</v>
      </c>
      <c r="E81" s="60"/>
      <c r="F81" s="21"/>
      <c r="G81" s="74"/>
    </row>
    <row r="82" spans="1:7" ht="15.75" x14ac:dyDescent="0.2">
      <c r="A82" s="18">
        <v>44501</v>
      </c>
      <c r="B82" s="18" t="s">
        <v>48</v>
      </c>
      <c r="C82" s="18" t="s">
        <v>143</v>
      </c>
      <c r="D82" s="19" t="s">
        <v>16</v>
      </c>
      <c r="E82" s="60">
        <v>152</v>
      </c>
      <c r="F82" s="21">
        <v>6</v>
      </c>
      <c r="G82" s="74">
        <f t="shared" si="2"/>
        <v>912</v>
      </c>
    </row>
    <row r="83" spans="1:7" ht="15" customHeight="1" x14ac:dyDescent="0.2">
      <c r="A83" s="18">
        <v>44501</v>
      </c>
      <c r="B83" s="18" t="s">
        <v>49</v>
      </c>
      <c r="C83" s="18" t="s">
        <v>144</v>
      </c>
      <c r="D83" s="19" t="s">
        <v>16</v>
      </c>
      <c r="E83" s="60">
        <v>66</v>
      </c>
      <c r="F83" s="21">
        <v>3.3</v>
      </c>
      <c r="G83" s="74">
        <f t="shared" si="2"/>
        <v>217.79999999999998</v>
      </c>
    </row>
    <row r="84" spans="1:7" x14ac:dyDescent="0.2">
      <c r="A84" s="18">
        <v>45001</v>
      </c>
      <c r="B84" s="18" t="s">
        <v>48</v>
      </c>
      <c r="C84" s="18" t="s">
        <v>50</v>
      </c>
      <c r="D84" s="19" t="s">
        <v>10</v>
      </c>
      <c r="E84" s="60">
        <v>374</v>
      </c>
      <c r="F84" s="21">
        <v>25</v>
      </c>
      <c r="G84" s="74">
        <f t="shared" si="2"/>
        <v>9350</v>
      </c>
    </row>
    <row r="85" spans="1:7" x14ac:dyDescent="0.2">
      <c r="A85" s="26"/>
      <c r="B85" s="26" t="s">
        <v>49</v>
      </c>
      <c r="C85" s="26" t="s">
        <v>63</v>
      </c>
      <c r="D85" s="27" t="s">
        <v>15</v>
      </c>
      <c r="E85" s="72">
        <v>82</v>
      </c>
      <c r="F85" s="36">
        <v>20</v>
      </c>
      <c r="G85" s="74">
        <f t="shared" si="2"/>
        <v>1640</v>
      </c>
    </row>
    <row r="86" spans="1:7" ht="15.75" x14ac:dyDescent="0.2">
      <c r="A86" s="26">
        <v>45004</v>
      </c>
      <c r="B86" s="26" t="s">
        <v>48</v>
      </c>
      <c r="C86" s="26" t="s">
        <v>67</v>
      </c>
      <c r="D86" s="19" t="s">
        <v>16</v>
      </c>
      <c r="E86" s="72">
        <v>39</v>
      </c>
      <c r="F86" s="36">
        <v>30</v>
      </c>
      <c r="G86" s="74">
        <f t="shared" si="2"/>
        <v>1170</v>
      </c>
    </row>
    <row r="87" spans="1:7" ht="15.75" x14ac:dyDescent="0.2">
      <c r="A87" s="26">
        <v>45004</v>
      </c>
      <c r="B87" s="26" t="s">
        <v>49</v>
      </c>
      <c r="C87" s="45" t="s">
        <v>137</v>
      </c>
      <c r="D87" s="19" t="s">
        <v>16</v>
      </c>
      <c r="E87" s="72">
        <v>97</v>
      </c>
      <c r="F87" s="36">
        <v>30</v>
      </c>
      <c r="G87" s="74">
        <f t="shared" si="2"/>
        <v>2910</v>
      </c>
    </row>
    <row r="88" spans="1:7" ht="15.75" x14ac:dyDescent="0.2">
      <c r="A88" s="26">
        <v>45004</v>
      </c>
      <c r="B88" s="26" t="s">
        <v>59</v>
      </c>
      <c r="C88" s="26" t="s">
        <v>138</v>
      </c>
      <c r="D88" s="19" t="s">
        <v>16</v>
      </c>
      <c r="E88" s="72">
        <v>136</v>
      </c>
      <c r="F88" s="36">
        <v>50</v>
      </c>
      <c r="G88" s="74">
        <f t="shared" si="2"/>
        <v>6800</v>
      </c>
    </row>
    <row r="89" spans="1:7" x14ac:dyDescent="0.2">
      <c r="A89" s="26"/>
      <c r="B89" s="26"/>
      <c r="C89" s="26"/>
      <c r="D89" s="27"/>
      <c r="E89" s="28"/>
      <c r="F89" s="29" t="s">
        <v>27</v>
      </c>
      <c r="G89" s="89">
        <f>SUM(G62:G88)</f>
        <v>262900.3</v>
      </c>
    </row>
    <row r="90" spans="1:7" ht="15.75" x14ac:dyDescent="0.25">
      <c r="A90" s="17" t="s">
        <v>44</v>
      </c>
      <c r="B90" s="31"/>
      <c r="C90" s="42"/>
      <c r="D90" s="32"/>
    </row>
    <row r="91" spans="1:7" ht="13.5" thickBot="1" x14ac:dyDescent="0.25">
      <c r="A91" s="13" t="s">
        <v>19</v>
      </c>
      <c r="B91" s="13"/>
      <c r="C91" s="13" t="s">
        <v>20</v>
      </c>
      <c r="D91" s="14" t="s">
        <v>21</v>
      </c>
      <c r="E91" s="15" t="s">
        <v>22</v>
      </c>
      <c r="F91" s="16" t="s">
        <v>23</v>
      </c>
      <c r="G91" s="16" t="s">
        <v>24</v>
      </c>
    </row>
    <row r="92" spans="1:7" ht="13.5" thickTop="1" x14ac:dyDescent="0.2">
      <c r="A92" s="55">
        <v>50001</v>
      </c>
      <c r="B92" s="33" t="s">
        <v>48</v>
      </c>
      <c r="C92" s="33" t="s">
        <v>95</v>
      </c>
      <c r="D92" s="34" t="s">
        <v>15</v>
      </c>
      <c r="E92" s="62">
        <v>20</v>
      </c>
      <c r="F92" s="52">
        <v>200</v>
      </c>
      <c r="G92" s="74">
        <f>E92*F92</f>
        <v>4000</v>
      </c>
    </row>
    <row r="93" spans="1:7" x14ac:dyDescent="0.2">
      <c r="A93" s="55">
        <v>50001</v>
      </c>
      <c r="B93" s="33" t="s">
        <v>49</v>
      </c>
      <c r="C93" s="33" t="s">
        <v>96</v>
      </c>
      <c r="D93" s="34" t="s">
        <v>15</v>
      </c>
      <c r="E93" s="68">
        <v>18.100000000000001</v>
      </c>
      <c r="F93" s="52">
        <v>90</v>
      </c>
      <c r="G93" s="74">
        <f>E93*F93</f>
        <v>1629.0000000000002</v>
      </c>
    </row>
    <row r="94" spans="1:7" ht="25.5" x14ac:dyDescent="0.2">
      <c r="A94" s="55" t="s">
        <v>103</v>
      </c>
      <c r="B94" s="33"/>
      <c r="C94" s="18" t="s">
        <v>120</v>
      </c>
      <c r="D94" s="19" t="s">
        <v>16</v>
      </c>
      <c r="E94" s="62">
        <v>130</v>
      </c>
      <c r="F94" s="52">
        <v>40</v>
      </c>
      <c r="G94" s="74">
        <f t="shared" ref="G94:G105" si="3">E94*F94</f>
        <v>5200</v>
      </c>
    </row>
    <row r="95" spans="1:7" ht="25.5" x14ac:dyDescent="0.2">
      <c r="A95" s="55">
        <v>50202</v>
      </c>
      <c r="B95" s="33"/>
      <c r="C95" s="18" t="s">
        <v>105</v>
      </c>
      <c r="D95" s="34" t="s">
        <v>90</v>
      </c>
      <c r="E95" s="62">
        <v>1</v>
      </c>
      <c r="F95" s="52">
        <v>1700</v>
      </c>
      <c r="G95" s="74">
        <f t="shared" si="3"/>
        <v>1700</v>
      </c>
    </row>
    <row r="96" spans="1:7" ht="25.5" x14ac:dyDescent="0.2">
      <c r="A96" s="55">
        <v>50203</v>
      </c>
      <c r="B96" s="33"/>
      <c r="C96" s="18" t="s">
        <v>104</v>
      </c>
      <c r="D96" s="34" t="s">
        <v>90</v>
      </c>
      <c r="E96" s="62">
        <v>1</v>
      </c>
      <c r="F96" s="52">
        <v>25000</v>
      </c>
      <c r="G96" s="74">
        <f t="shared" si="3"/>
        <v>25000</v>
      </c>
    </row>
    <row r="97" spans="1:7" ht="25.5" x14ac:dyDescent="0.2">
      <c r="A97" s="18">
        <v>50204</v>
      </c>
      <c r="B97" s="18" t="s">
        <v>48</v>
      </c>
      <c r="C97" s="18" t="s">
        <v>151</v>
      </c>
      <c r="D97" s="19" t="s">
        <v>9</v>
      </c>
      <c r="E97" s="60">
        <v>4</v>
      </c>
      <c r="F97" s="21">
        <v>150</v>
      </c>
      <c r="G97" s="74">
        <f t="shared" si="3"/>
        <v>600</v>
      </c>
    </row>
    <row r="98" spans="1:7" ht="25.5" x14ac:dyDescent="0.2">
      <c r="A98" s="43">
        <v>50204</v>
      </c>
      <c r="B98" s="43" t="s">
        <v>49</v>
      </c>
      <c r="C98" s="43" t="s">
        <v>150</v>
      </c>
      <c r="D98" s="44" t="s">
        <v>9</v>
      </c>
      <c r="E98" s="64">
        <v>3</v>
      </c>
      <c r="F98" s="21">
        <v>80</v>
      </c>
      <c r="G98" s="74">
        <f t="shared" si="3"/>
        <v>240</v>
      </c>
    </row>
    <row r="99" spans="1:7" ht="12.75" customHeight="1" x14ac:dyDescent="0.2">
      <c r="A99" s="45">
        <v>50701</v>
      </c>
      <c r="B99" s="45" t="s">
        <v>48</v>
      </c>
      <c r="C99" s="18" t="s">
        <v>107</v>
      </c>
      <c r="D99" s="19" t="s">
        <v>10</v>
      </c>
      <c r="E99" s="60">
        <v>53</v>
      </c>
      <c r="F99" s="36">
        <v>110</v>
      </c>
      <c r="G99" s="74">
        <f t="shared" si="3"/>
        <v>5830</v>
      </c>
    </row>
    <row r="100" spans="1:7" ht="12.75" customHeight="1" x14ac:dyDescent="0.2">
      <c r="A100" s="45"/>
      <c r="B100" s="45" t="s">
        <v>49</v>
      </c>
      <c r="C100" s="18" t="s">
        <v>106</v>
      </c>
      <c r="D100" s="19" t="s">
        <v>10</v>
      </c>
      <c r="E100" s="60">
        <v>133</v>
      </c>
      <c r="F100" s="36">
        <v>100</v>
      </c>
      <c r="G100" s="74">
        <f t="shared" si="3"/>
        <v>13300</v>
      </c>
    </row>
    <row r="101" spans="1:7" ht="12.75" customHeight="1" x14ac:dyDescent="0.2">
      <c r="A101" s="45"/>
      <c r="B101" s="45" t="s">
        <v>59</v>
      </c>
      <c r="C101" s="18" t="s">
        <v>93</v>
      </c>
      <c r="D101" s="19" t="s">
        <v>10</v>
      </c>
      <c r="E101" s="60">
        <v>110</v>
      </c>
      <c r="F101" s="36">
        <v>90</v>
      </c>
      <c r="G101" s="74">
        <f t="shared" si="3"/>
        <v>9900</v>
      </c>
    </row>
    <row r="102" spans="1:7" ht="25.5" x14ac:dyDescent="0.2">
      <c r="A102" s="45">
        <v>50702</v>
      </c>
      <c r="B102" s="45" t="s">
        <v>48</v>
      </c>
      <c r="C102" s="45" t="s">
        <v>121</v>
      </c>
      <c r="D102" s="46" t="s">
        <v>90</v>
      </c>
      <c r="E102" s="65">
        <v>7</v>
      </c>
      <c r="F102" s="36">
        <v>800</v>
      </c>
      <c r="G102" s="74">
        <f t="shared" si="3"/>
        <v>5600</v>
      </c>
    </row>
    <row r="103" spans="1:7" ht="25.5" x14ac:dyDescent="0.2">
      <c r="A103" s="45"/>
      <c r="B103" s="45" t="s">
        <v>49</v>
      </c>
      <c r="C103" s="45" t="s">
        <v>55</v>
      </c>
      <c r="D103" s="46" t="s">
        <v>90</v>
      </c>
      <c r="E103" s="65">
        <v>7</v>
      </c>
      <c r="F103" s="36">
        <v>1000</v>
      </c>
      <c r="G103" s="74">
        <f t="shared" si="3"/>
        <v>7000</v>
      </c>
    </row>
    <row r="104" spans="1:7" x14ac:dyDescent="0.2">
      <c r="A104" s="45" t="s">
        <v>103</v>
      </c>
      <c r="B104" s="45"/>
      <c r="C104" s="45" t="s">
        <v>102</v>
      </c>
      <c r="D104" s="46" t="s">
        <v>88</v>
      </c>
      <c r="E104" s="67">
        <v>1</v>
      </c>
      <c r="F104" s="36">
        <v>3000</v>
      </c>
      <c r="G104" s="74">
        <f t="shared" si="3"/>
        <v>3000</v>
      </c>
    </row>
    <row r="105" spans="1:7" ht="15.75" customHeight="1" x14ac:dyDescent="0.2">
      <c r="A105" s="45" t="s">
        <v>103</v>
      </c>
      <c r="B105" s="45"/>
      <c r="C105" s="45" t="s">
        <v>101</v>
      </c>
      <c r="D105" s="46" t="s">
        <v>88</v>
      </c>
      <c r="E105" s="67">
        <v>1</v>
      </c>
      <c r="F105" s="36">
        <v>400</v>
      </c>
      <c r="G105" s="74">
        <f t="shared" si="3"/>
        <v>400</v>
      </c>
    </row>
    <row r="106" spans="1:7" x14ac:dyDescent="0.2">
      <c r="A106" s="26"/>
      <c r="B106" s="26"/>
      <c r="C106" s="26"/>
      <c r="D106" s="27"/>
      <c r="E106" s="28"/>
      <c r="F106" s="29" t="s">
        <v>27</v>
      </c>
      <c r="G106" s="89">
        <f>SUM(G92:G105)</f>
        <v>83399</v>
      </c>
    </row>
    <row r="107" spans="1:7" ht="15.75" x14ac:dyDescent="0.25">
      <c r="A107" s="17" t="s">
        <v>86</v>
      </c>
      <c r="B107" s="47"/>
      <c r="C107" s="47"/>
      <c r="D107" s="47"/>
      <c r="E107" s="47"/>
      <c r="F107" s="47"/>
    </row>
    <row r="108" spans="1:7" ht="13.5" thickBot="1" x14ac:dyDescent="0.25">
      <c r="A108" s="13" t="s">
        <v>19</v>
      </c>
      <c r="B108" s="13"/>
      <c r="C108" s="13" t="s">
        <v>20</v>
      </c>
      <c r="D108" s="14" t="s">
        <v>21</v>
      </c>
      <c r="E108" s="15" t="s">
        <v>22</v>
      </c>
      <c r="F108" s="16" t="s">
        <v>23</v>
      </c>
      <c r="G108" s="16" t="s">
        <v>24</v>
      </c>
    </row>
    <row r="109" spans="1:7" ht="15.75" customHeight="1" thickTop="1" x14ac:dyDescent="0.2">
      <c r="A109" s="18">
        <v>61002</v>
      </c>
      <c r="B109" s="18"/>
      <c r="C109" s="18" t="s">
        <v>149</v>
      </c>
      <c r="D109" s="19" t="s">
        <v>15</v>
      </c>
      <c r="E109" s="60">
        <v>152</v>
      </c>
      <c r="F109" s="35">
        <v>180</v>
      </c>
      <c r="G109" s="52">
        <f>E109*F109</f>
        <v>27360</v>
      </c>
    </row>
    <row r="110" spans="1:7" x14ac:dyDescent="0.2">
      <c r="A110" s="18">
        <v>61102</v>
      </c>
      <c r="B110" s="18"/>
      <c r="C110" s="18" t="s">
        <v>99</v>
      </c>
      <c r="D110" s="19" t="s">
        <v>15</v>
      </c>
      <c r="E110" s="60">
        <v>6</v>
      </c>
      <c r="F110" s="21">
        <v>30</v>
      </c>
      <c r="G110" s="74">
        <f>E110*F110</f>
        <v>180</v>
      </c>
    </row>
    <row r="111" spans="1:7" x14ac:dyDescent="0.2">
      <c r="A111" s="26"/>
      <c r="B111" s="26"/>
      <c r="C111" s="26"/>
      <c r="D111" s="27"/>
      <c r="E111" s="28"/>
      <c r="F111" s="29" t="s">
        <v>27</v>
      </c>
      <c r="G111" s="89">
        <f>SUM(G109:G110)</f>
        <v>27540</v>
      </c>
    </row>
    <row r="112" spans="1:7" ht="15.75" x14ac:dyDescent="0.25">
      <c r="A112" s="17" t="s">
        <v>43</v>
      </c>
    </row>
    <row r="113" spans="1:7" ht="13.5" thickBot="1" x14ac:dyDescent="0.25">
      <c r="A113" s="13" t="s">
        <v>19</v>
      </c>
      <c r="B113" s="13"/>
      <c r="C113" s="13" t="s">
        <v>20</v>
      </c>
      <c r="D113" s="14" t="s">
        <v>21</v>
      </c>
      <c r="E113" s="15" t="s">
        <v>22</v>
      </c>
      <c r="F113" s="16" t="s">
        <v>23</v>
      </c>
      <c r="G113" s="16" t="s">
        <v>24</v>
      </c>
    </row>
    <row r="114" spans="1:7" ht="13.5" thickTop="1" x14ac:dyDescent="0.2">
      <c r="A114" s="55">
        <v>70102</v>
      </c>
      <c r="B114" s="33"/>
      <c r="C114" s="33" t="s">
        <v>92</v>
      </c>
      <c r="D114" s="34"/>
      <c r="E114" s="61"/>
      <c r="F114" s="52"/>
      <c r="G114" s="52"/>
    </row>
    <row r="115" spans="1:7" x14ac:dyDescent="0.2">
      <c r="A115" s="55"/>
      <c r="B115" s="33" t="s">
        <v>48</v>
      </c>
      <c r="C115" s="70" t="s">
        <v>157</v>
      </c>
      <c r="D115" s="19" t="s">
        <v>12</v>
      </c>
      <c r="E115" s="60">
        <v>2</v>
      </c>
      <c r="F115" s="52">
        <v>150</v>
      </c>
      <c r="G115" s="52">
        <f>E115*F115</f>
        <v>300</v>
      </c>
    </row>
    <row r="116" spans="1:7" x14ac:dyDescent="0.2">
      <c r="A116" s="55"/>
      <c r="B116" s="33" t="s">
        <v>49</v>
      </c>
      <c r="C116" s="70" t="s">
        <v>158</v>
      </c>
      <c r="D116" s="19" t="s">
        <v>12</v>
      </c>
      <c r="E116" s="60">
        <v>2</v>
      </c>
      <c r="F116" s="52">
        <v>175</v>
      </c>
      <c r="G116" s="52">
        <f t="shared" ref="G116:G121" si="4">E116*F116</f>
        <v>350</v>
      </c>
    </row>
    <row r="117" spans="1:7" x14ac:dyDescent="0.2">
      <c r="A117" s="55"/>
      <c r="B117" s="33" t="s">
        <v>59</v>
      </c>
      <c r="C117" s="70" t="s">
        <v>159</v>
      </c>
      <c r="D117" s="19" t="s">
        <v>12</v>
      </c>
      <c r="E117" s="60">
        <v>6</v>
      </c>
      <c r="F117" s="52">
        <v>80</v>
      </c>
      <c r="G117" s="52">
        <f t="shared" si="4"/>
        <v>480</v>
      </c>
    </row>
    <row r="118" spans="1:7" x14ac:dyDescent="0.2">
      <c r="A118" s="18">
        <v>70108</v>
      </c>
      <c r="B118" s="18"/>
      <c r="C118" s="18" t="s">
        <v>53</v>
      </c>
      <c r="D118" s="19" t="s">
        <v>12</v>
      </c>
      <c r="E118" s="60">
        <v>27</v>
      </c>
      <c r="F118" s="52">
        <v>50</v>
      </c>
      <c r="G118" s="52">
        <f t="shared" si="4"/>
        <v>1350</v>
      </c>
    </row>
    <row r="119" spans="1:7" x14ac:dyDescent="0.2">
      <c r="A119" s="18">
        <v>70109</v>
      </c>
      <c r="B119" s="18"/>
      <c r="C119" s="18" t="s">
        <v>54</v>
      </c>
      <c r="D119" s="19" t="s">
        <v>12</v>
      </c>
      <c r="E119" s="60">
        <v>44</v>
      </c>
      <c r="F119" s="74">
        <v>50</v>
      </c>
      <c r="G119" s="52">
        <f t="shared" si="4"/>
        <v>2200</v>
      </c>
    </row>
    <row r="120" spans="1:7" ht="25.5" x14ac:dyDescent="0.2">
      <c r="A120" s="26">
        <v>70201</v>
      </c>
      <c r="B120" s="26"/>
      <c r="C120" s="26" t="s">
        <v>162</v>
      </c>
      <c r="D120" s="19" t="s">
        <v>15</v>
      </c>
      <c r="E120" s="72">
        <v>30</v>
      </c>
      <c r="F120" s="92">
        <v>12</v>
      </c>
      <c r="G120" s="52">
        <f t="shared" si="4"/>
        <v>360</v>
      </c>
    </row>
    <row r="121" spans="1:7" ht="15.75" x14ac:dyDescent="0.2">
      <c r="A121" s="26">
        <v>70202</v>
      </c>
      <c r="B121" s="26"/>
      <c r="C121" s="26" t="s">
        <v>161</v>
      </c>
      <c r="D121" s="19" t="s">
        <v>16</v>
      </c>
      <c r="E121" s="72">
        <v>204</v>
      </c>
      <c r="F121" s="92">
        <v>40</v>
      </c>
      <c r="G121" s="74">
        <f t="shared" si="4"/>
        <v>8160</v>
      </c>
    </row>
    <row r="122" spans="1:7" x14ac:dyDescent="0.2">
      <c r="A122" s="26"/>
      <c r="B122" s="26"/>
      <c r="C122" s="26"/>
      <c r="D122" s="27"/>
      <c r="E122" s="28"/>
      <c r="F122" s="92" t="s">
        <v>27</v>
      </c>
      <c r="G122" s="89">
        <f>SUM(G114:G121)</f>
        <v>13200</v>
      </c>
    </row>
    <row r="123" spans="1:7" ht="15.75" x14ac:dyDescent="0.25">
      <c r="A123" s="17" t="s">
        <v>42</v>
      </c>
    </row>
    <row r="124" spans="1:7" ht="13.5" thickBot="1" x14ac:dyDescent="0.25">
      <c r="A124" s="13" t="s">
        <v>19</v>
      </c>
      <c r="B124" s="13"/>
      <c r="C124" s="13" t="s">
        <v>20</v>
      </c>
      <c r="D124" s="14" t="s">
        <v>21</v>
      </c>
      <c r="E124" s="15" t="s">
        <v>22</v>
      </c>
      <c r="F124" s="16" t="s">
        <v>23</v>
      </c>
      <c r="G124" s="16" t="s">
        <v>24</v>
      </c>
    </row>
    <row r="125" spans="1:7" ht="26.25" thickTop="1" x14ac:dyDescent="0.2">
      <c r="A125" s="55">
        <v>80209</v>
      </c>
      <c r="B125" s="33"/>
      <c r="C125" s="66" t="s">
        <v>98</v>
      </c>
      <c r="D125" s="34" t="s">
        <v>15</v>
      </c>
      <c r="E125" s="62">
        <v>78</v>
      </c>
      <c r="F125" s="52">
        <v>40</v>
      </c>
      <c r="G125" s="52">
        <f>E125*F125</f>
        <v>3120</v>
      </c>
    </row>
    <row r="126" spans="1:7" x14ac:dyDescent="0.2">
      <c r="A126" s="55">
        <v>80212</v>
      </c>
      <c r="B126" s="33"/>
      <c r="C126" s="66" t="s">
        <v>97</v>
      </c>
      <c r="D126" s="34" t="s">
        <v>12</v>
      </c>
      <c r="E126" s="62">
        <v>2</v>
      </c>
      <c r="F126" s="52">
        <v>150</v>
      </c>
      <c r="G126" s="52">
        <f>E126*F126</f>
        <v>300</v>
      </c>
    </row>
    <row r="127" spans="1:7" ht="25.5" x14ac:dyDescent="0.2">
      <c r="A127" s="55">
        <v>80502</v>
      </c>
      <c r="B127" s="33"/>
      <c r="C127" s="66" t="s">
        <v>128</v>
      </c>
      <c r="D127" s="34" t="s">
        <v>15</v>
      </c>
      <c r="E127" s="62">
        <v>4</v>
      </c>
      <c r="F127" s="52">
        <v>200</v>
      </c>
      <c r="G127" s="52">
        <f t="shared" ref="G127:G139" si="5">E127*F127</f>
        <v>800</v>
      </c>
    </row>
    <row r="128" spans="1:7" x14ac:dyDescent="0.2">
      <c r="A128" s="18">
        <v>80801</v>
      </c>
      <c r="B128" s="18"/>
      <c r="C128" s="41" t="s">
        <v>108</v>
      </c>
      <c r="D128" s="19" t="s">
        <v>15</v>
      </c>
      <c r="E128" s="60">
        <v>114</v>
      </c>
      <c r="F128" s="74">
        <v>75</v>
      </c>
      <c r="G128" s="52">
        <f t="shared" si="5"/>
        <v>8550</v>
      </c>
    </row>
    <row r="129" spans="1:7" x14ac:dyDescent="0.2">
      <c r="A129" s="18">
        <v>80802</v>
      </c>
      <c r="C129" s="41" t="s">
        <v>109</v>
      </c>
      <c r="D129" s="56"/>
      <c r="E129" s="56"/>
      <c r="F129" s="74"/>
      <c r="G129" s="52"/>
    </row>
    <row r="130" spans="1:7" x14ac:dyDescent="0.2">
      <c r="A130" s="18"/>
      <c r="B130" s="18" t="s">
        <v>48</v>
      </c>
      <c r="C130" s="69" t="s">
        <v>112</v>
      </c>
      <c r="D130" s="19" t="s">
        <v>12</v>
      </c>
      <c r="E130" s="60">
        <v>1</v>
      </c>
      <c r="F130" s="74">
        <v>25</v>
      </c>
      <c r="G130" s="52">
        <f t="shared" si="5"/>
        <v>25</v>
      </c>
    </row>
    <row r="131" spans="1:7" x14ac:dyDescent="0.2">
      <c r="A131" s="18"/>
      <c r="B131" s="18" t="s">
        <v>49</v>
      </c>
      <c r="C131" s="69" t="s">
        <v>110</v>
      </c>
      <c r="D131" s="19" t="s">
        <v>12</v>
      </c>
      <c r="E131" s="60">
        <v>3</v>
      </c>
      <c r="F131" s="74">
        <v>40</v>
      </c>
      <c r="G131" s="52">
        <f t="shared" si="5"/>
        <v>120</v>
      </c>
    </row>
    <row r="132" spans="1:7" x14ac:dyDescent="0.2">
      <c r="A132" s="18"/>
      <c r="B132" s="18" t="s">
        <v>59</v>
      </c>
      <c r="C132" s="69" t="s">
        <v>111</v>
      </c>
      <c r="D132" s="19" t="s">
        <v>12</v>
      </c>
      <c r="E132" s="60">
        <v>1</v>
      </c>
      <c r="F132" s="74">
        <v>100</v>
      </c>
      <c r="G132" s="52">
        <f t="shared" si="5"/>
        <v>100</v>
      </c>
    </row>
    <row r="133" spans="1:7" x14ac:dyDescent="0.2">
      <c r="A133" s="18"/>
      <c r="B133" s="18" t="s">
        <v>89</v>
      </c>
      <c r="C133" s="69" t="s">
        <v>115</v>
      </c>
      <c r="D133" s="19" t="s">
        <v>12</v>
      </c>
      <c r="E133" s="60">
        <v>1</v>
      </c>
      <c r="F133" s="74">
        <v>60</v>
      </c>
      <c r="G133" s="52">
        <f t="shared" si="5"/>
        <v>60</v>
      </c>
    </row>
    <row r="134" spans="1:7" ht="13.5" customHeight="1" x14ac:dyDescent="0.2">
      <c r="A134" s="18"/>
      <c r="B134" s="18" t="s">
        <v>68</v>
      </c>
      <c r="C134" s="69" t="s">
        <v>127</v>
      </c>
      <c r="D134" s="19" t="s">
        <v>12</v>
      </c>
      <c r="E134" s="60">
        <v>2</v>
      </c>
      <c r="F134" s="74">
        <v>60</v>
      </c>
      <c r="G134" s="52">
        <f t="shared" si="5"/>
        <v>120</v>
      </c>
    </row>
    <row r="135" spans="1:7" x14ac:dyDescent="0.2">
      <c r="A135" s="18"/>
      <c r="B135" s="18" t="s">
        <v>114</v>
      </c>
      <c r="C135" s="69" t="s">
        <v>113</v>
      </c>
      <c r="D135" s="19" t="s">
        <v>12</v>
      </c>
      <c r="E135" s="60">
        <v>1</v>
      </c>
      <c r="F135" s="74">
        <v>200</v>
      </c>
      <c r="G135" s="52">
        <f t="shared" si="5"/>
        <v>200</v>
      </c>
    </row>
    <row r="136" spans="1:7" x14ac:dyDescent="0.2">
      <c r="A136" s="18"/>
      <c r="B136" s="18" t="s">
        <v>118</v>
      </c>
      <c r="C136" s="69" t="s">
        <v>116</v>
      </c>
      <c r="D136" s="19" t="s">
        <v>12</v>
      </c>
      <c r="E136" s="60">
        <v>1</v>
      </c>
      <c r="F136" s="74">
        <v>100</v>
      </c>
      <c r="G136" s="52">
        <f t="shared" si="5"/>
        <v>100</v>
      </c>
    </row>
    <row r="137" spans="1:7" x14ac:dyDescent="0.2">
      <c r="A137" s="18"/>
      <c r="B137" s="18" t="s">
        <v>119</v>
      </c>
      <c r="C137" s="69" t="s">
        <v>117</v>
      </c>
      <c r="D137" s="19" t="s">
        <v>12</v>
      </c>
      <c r="E137" s="60">
        <v>1</v>
      </c>
      <c r="F137" s="74">
        <v>125</v>
      </c>
      <c r="G137" s="52">
        <f t="shared" si="5"/>
        <v>125</v>
      </c>
    </row>
    <row r="138" spans="1:7" x14ac:dyDescent="0.2">
      <c r="A138" s="18">
        <v>80805</v>
      </c>
      <c r="B138" s="18"/>
      <c r="C138" s="37" t="s">
        <v>87</v>
      </c>
      <c r="D138" s="19" t="s">
        <v>88</v>
      </c>
      <c r="E138" s="60">
        <v>1</v>
      </c>
      <c r="F138" s="74">
        <v>1200</v>
      </c>
      <c r="G138" s="52">
        <f t="shared" si="5"/>
        <v>1200</v>
      </c>
    </row>
    <row r="139" spans="1:7" x14ac:dyDescent="0.2">
      <c r="A139" s="26" t="s">
        <v>103</v>
      </c>
      <c r="B139" s="26"/>
      <c r="C139" s="71" t="s">
        <v>145</v>
      </c>
      <c r="D139" s="27" t="s">
        <v>12</v>
      </c>
      <c r="E139" s="72">
        <v>4</v>
      </c>
      <c r="F139" s="92">
        <v>60</v>
      </c>
      <c r="G139" s="74">
        <f t="shared" si="5"/>
        <v>240</v>
      </c>
    </row>
    <row r="140" spans="1:7" x14ac:dyDescent="0.2">
      <c r="A140" s="26"/>
      <c r="B140" s="26"/>
      <c r="C140" s="26"/>
      <c r="D140" s="27"/>
      <c r="E140" s="28"/>
      <c r="F140" s="29" t="s">
        <v>27</v>
      </c>
      <c r="G140" s="89">
        <f>SUM(G125:G139)</f>
        <v>15060</v>
      </c>
    </row>
    <row r="141" spans="1:7" ht="15.75" x14ac:dyDescent="0.25">
      <c r="A141" s="17" t="s">
        <v>41</v>
      </c>
    </row>
    <row r="142" spans="1:7" ht="13.5" thickBot="1" x14ac:dyDescent="0.25">
      <c r="A142" s="13" t="s">
        <v>19</v>
      </c>
      <c r="B142" s="13"/>
      <c r="C142" s="13" t="s">
        <v>20</v>
      </c>
      <c r="D142" s="14" t="s">
        <v>21</v>
      </c>
      <c r="E142" s="15" t="s">
        <v>22</v>
      </c>
      <c r="F142" s="16" t="s">
        <v>23</v>
      </c>
      <c r="G142" s="16" t="s">
        <v>24</v>
      </c>
    </row>
    <row r="143" spans="1:7" ht="16.5" thickTop="1" x14ac:dyDescent="0.2">
      <c r="A143" s="26">
        <v>90201</v>
      </c>
      <c r="B143" s="26"/>
      <c r="C143" s="45" t="s">
        <v>62</v>
      </c>
      <c r="D143" s="27" t="s">
        <v>16</v>
      </c>
      <c r="E143" s="59">
        <v>4630</v>
      </c>
      <c r="F143" s="53">
        <v>3</v>
      </c>
      <c r="G143" s="52">
        <f>E143*F143</f>
        <v>13890</v>
      </c>
    </row>
    <row r="144" spans="1:7" x14ac:dyDescent="0.2">
      <c r="A144" s="26">
        <v>90701</v>
      </c>
      <c r="B144" s="26"/>
      <c r="C144" s="45" t="s">
        <v>133</v>
      </c>
      <c r="D144" s="27" t="s">
        <v>12</v>
      </c>
      <c r="E144" s="73">
        <v>2</v>
      </c>
      <c r="F144" s="74">
        <v>80</v>
      </c>
      <c r="G144" s="52">
        <f>E144*F144</f>
        <v>160</v>
      </c>
    </row>
    <row r="145" spans="1:9" x14ac:dyDescent="0.2">
      <c r="A145" s="26">
        <v>93006</v>
      </c>
      <c r="B145" s="26"/>
      <c r="C145" s="45" t="s">
        <v>160</v>
      </c>
      <c r="D145" s="27" t="s">
        <v>12</v>
      </c>
      <c r="E145" s="60">
        <v>1</v>
      </c>
      <c r="F145" s="74">
        <v>250</v>
      </c>
      <c r="G145" s="74">
        <f>E145*F145</f>
        <v>250</v>
      </c>
    </row>
    <row r="146" spans="1:9" x14ac:dyDescent="0.2">
      <c r="A146" s="26"/>
      <c r="B146" s="26"/>
      <c r="C146" s="26"/>
      <c r="D146" s="27"/>
      <c r="E146" s="28"/>
      <c r="F146" s="29" t="s">
        <v>27</v>
      </c>
      <c r="G146" s="89">
        <f>SUM(G143:G145)</f>
        <v>14300</v>
      </c>
    </row>
    <row r="147" spans="1:9" ht="15.75" x14ac:dyDescent="0.25">
      <c r="A147" s="17" t="s">
        <v>94</v>
      </c>
    </row>
    <row r="148" spans="1:9" ht="13.5" thickBot="1" x14ac:dyDescent="0.25">
      <c r="A148" s="13" t="s">
        <v>19</v>
      </c>
      <c r="B148" s="13"/>
      <c r="C148" s="13" t="s">
        <v>20</v>
      </c>
      <c r="D148" s="14" t="s">
        <v>21</v>
      </c>
      <c r="E148" s="15" t="s">
        <v>22</v>
      </c>
      <c r="F148" s="16" t="s">
        <v>23</v>
      </c>
      <c r="G148" s="16" t="s">
        <v>24</v>
      </c>
    </row>
    <row r="149" spans="1:9" ht="14.25" thickTop="1" thickBot="1" x14ac:dyDescent="0.25">
      <c r="A149" s="13"/>
      <c r="B149" s="13"/>
      <c r="C149" s="13" t="s">
        <v>103</v>
      </c>
      <c r="D149" s="14"/>
      <c r="E149" s="24"/>
      <c r="F149" s="25"/>
      <c r="G149" s="25"/>
    </row>
    <row r="150" spans="1:9" ht="13.5" thickTop="1" x14ac:dyDescent="0.2">
      <c r="A150" s="26"/>
      <c r="B150" s="26"/>
      <c r="C150" s="48" t="s">
        <v>51</v>
      </c>
      <c r="D150" s="27"/>
      <c r="E150" s="28"/>
      <c r="F150" s="29" t="s">
        <v>27</v>
      </c>
      <c r="G150" s="39"/>
    </row>
    <row r="152" spans="1:9" ht="15.75" x14ac:dyDescent="0.25">
      <c r="A152" s="108" t="s">
        <v>28</v>
      </c>
      <c r="B152" s="108"/>
      <c r="C152" s="108"/>
      <c r="D152" s="108"/>
      <c r="E152" s="108"/>
      <c r="F152" s="7"/>
      <c r="G152" s="8"/>
    </row>
    <row r="153" spans="1:9" x14ac:dyDescent="0.2">
      <c r="A153" s="9"/>
      <c r="B153" s="9"/>
      <c r="C153" s="10"/>
      <c r="D153" s="9"/>
      <c r="E153" s="11"/>
      <c r="F153" s="7"/>
      <c r="G153" s="8"/>
    </row>
    <row r="154" spans="1:9" x14ac:dyDescent="0.2">
      <c r="A154" s="103" t="s">
        <v>25</v>
      </c>
      <c r="B154" s="103"/>
      <c r="C154" s="103"/>
      <c r="D154" s="103"/>
      <c r="E154" s="103"/>
      <c r="F154" s="104">
        <f>0.04*SUM(F155:G163)</f>
        <v>20340.851999999999</v>
      </c>
      <c r="G154" s="104"/>
    </row>
    <row r="155" spans="1:9" x14ac:dyDescent="0.2">
      <c r="A155" s="103" t="s">
        <v>29</v>
      </c>
      <c r="B155" s="103"/>
      <c r="C155" s="103"/>
      <c r="D155" s="103"/>
      <c r="E155" s="103"/>
      <c r="F155" s="104">
        <f>G48</f>
        <v>17140</v>
      </c>
      <c r="G155" s="104"/>
    </row>
    <row r="156" spans="1:9" x14ac:dyDescent="0.2">
      <c r="A156" s="103" t="s">
        <v>30</v>
      </c>
      <c r="B156" s="103"/>
      <c r="C156" s="103"/>
      <c r="D156" s="103"/>
      <c r="E156" s="103"/>
      <c r="F156" s="104">
        <f>G59</f>
        <v>74982</v>
      </c>
      <c r="G156" s="104"/>
    </row>
    <row r="157" spans="1:9" x14ac:dyDescent="0.2">
      <c r="A157" s="103" t="s">
        <v>31</v>
      </c>
      <c r="B157" s="103"/>
      <c r="C157" s="103"/>
      <c r="D157" s="103"/>
      <c r="E157" s="103"/>
      <c r="F157" s="104">
        <f>G89</f>
        <v>262900.3</v>
      </c>
      <c r="G157" s="104"/>
    </row>
    <row r="158" spans="1:9" x14ac:dyDescent="0.2">
      <c r="A158" s="103" t="s">
        <v>32</v>
      </c>
      <c r="B158" s="103"/>
      <c r="C158" s="103"/>
      <c r="D158" s="103"/>
      <c r="E158" s="103"/>
      <c r="F158" s="104">
        <f>G106</f>
        <v>83399</v>
      </c>
      <c r="G158" s="104"/>
    </row>
    <row r="159" spans="1:9" x14ac:dyDescent="0.2">
      <c r="A159" s="103" t="s">
        <v>33</v>
      </c>
      <c r="B159" s="103"/>
      <c r="C159" s="103"/>
      <c r="D159" s="103"/>
      <c r="E159" s="103"/>
      <c r="F159" s="104">
        <f>G111</f>
        <v>27540</v>
      </c>
      <c r="G159" s="104"/>
    </row>
    <row r="160" spans="1:9" x14ac:dyDescent="0.2">
      <c r="A160" s="103" t="s">
        <v>34</v>
      </c>
      <c r="B160" s="103"/>
      <c r="C160" s="103"/>
      <c r="D160" s="103"/>
      <c r="E160" s="103"/>
      <c r="F160" s="104">
        <f>G122</f>
        <v>13200</v>
      </c>
      <c r="G160" s="104"/>
      <c r="I160" s="12"/>
    </row>
    <row r="161" spans="1:7" x14ac:dyDescent="0.2">
      <c r="A161" s="103" t="s">
        <v>35</v>
      </c>
      <c r="B161" s="103"/>
      <c r="C161" s="103"/>
      <c r="D161" s="103"/>
      <c r="E161" s="103"/>
      <c r="F161" s="104">
        <f>G140</f>
        <v>15060</v>
      </c>
      <c r="G161" s="104"/>
    </row>
    <row r="162" spans="1:7" x14ac:dyDescent="0.2">
      <c r="A162" s="103" t="s">
        <v>36</v>
      </c>
      <c r="B162" s="103"/>
      <c r="C162" s="103"/>
      <c r="D162" s="103"/>
      <c r="E162" s="103"/>
      <c r="F162" s="104">
        <f>G146</f>
        <v>14300</v>
      </c>
      <c r="G162" s="104"/>
    </row>
    <row r="163" spans="1:7" ht="13.5" thickBot="1" x14ac:dyDescent="0.25">
      <c r="A163" s="103" t="s">
        <v>40</v>
      </c>
      <c r="B163" s="103"/>
      <c r="C163" s="103"/>
      <c r="D163" s="105"/>
      <c r="E163" s="105"/>
      <c r="F163" s="106">
        <f>G150</f>
        <v>0</v>
      </c>
      <c r="G163" s="106"/>
    </row>
    <row r="164" spans="1:7" x14ac:dyDescent="0.2">
      <c r="A164" s="9"/>
      <c r="B164" s="9"/>
      <c r="C164" s="10"/>
      <c r="D164" s="87"/>
      <c r="E164" s="86"/>
      <c r="F164" s="84"/>
      <c r="G164" s="85"/>
    </row>
    <row r="165" spans="1:7" x14ac:dyDescent="0.2">
      <c r="A165" s="9"/>
      <c r="B165" s="9"/>
      <c r="C165" s="10"/>
      <c r="D165" s="97" t="s">
        <v>37</v>
      </c>
      <c r="E165" s="98"/>
      <c r="F165" s="104">
        <f>SUM(F154:G163)</f>
        <v>528862.152</v>
      </c>
      <c r="G165" s="107"/>
    </row>
    <row r="166" spans="1:7" ht="25.5" customHeight="1" x14ac:dyDescent="0.2">
      <c r="A166" s="9"/>
      <c r="B166" s="9"/>
      <c r="C166" s="10"/>
      <c r="D166" s="93" t="s">
        <v>38</v>
      </c>
      <c r="E166" s="94"/>
      <c r="F166" s="104">
        <f>F165*1.2-F165</f>
        <v>105772.43039999995</v>
      </c>
      <c r="G166" s="107"/>
    </row>
    <row r="167" spans="1:7" ht="20.25" customHeight="1" thickBot="1" x14ac:dyDescent="0.35">
      <c r="A167" s="9"/>
      <c r="B167" s="9"/>
      <c r="C167" s="10"/>
      <c r="D167" s="95" t="s">
        <v>39</v>
      </c>
      <c r="E167" s="96"/>
      <c r="F167" s="101">
        <f>F166+F165</f>
        <v>634634.58239999996</v>
      </c>
      <c r="G167" s="102"/>
    </row>
  </sheetData>
  <mergeCells count="29">
    <mergeCell ref="A156:E156"/>
    <mergeCell ref="F156:G156"/>
    <mergeCell ref="A152:E152"/>
    <mergeCell ref="A154:E154"/>
    <mergeCell ref="F154:G154"/>
    <mergeCell ref="A155:E155"/>
    <mergeCell ref="F155:G155"/>
    <mergeCell ref="A157:E157"/>
    <mergeCell ref="F157:G157"/>
    <mergeCell ref="A158:E158"/>
    <mergeCell ref="F158:G158"/>
    <mergeCell ref="A159:E159"/>
    <mergeCell ref="F159:G159"/>
    <mergeCell ref="D166:E166"/>
    <mergeCell ref="D167:E167"/>
    <mergeCell ref="D165:E165"/>
    <mergeCell ref="A1:G1"/>
    <mergeCell ref="A3:G3"/>
    <mergeCell ref="F167:G167"/>
    <mergeCell ref="A160:E160"/>
    <mergeCell ref="F160:G160"/>
    <mergeCell ref="A161:E161"/>
    <mergeCell ref="F161:G161"/>
    <mergeCell ref="A162:E162"/>
    <mergeCell ref="F162:G162"/>
    <mergeCell ref="A163:E163"/>
    <mergeCell ref="F163:G163"/>
    <mergeCell ref="F165:G165"/>
    <mergeCell ref="F166:G166"/>
  </mergeCells>
  <phoneticPr fontId="15" type="noConversion"/>
  <pageMargins left="1.3779527559055118" right="0.70866141732283472" top="0.74803149606299213" bottom="0.74803149606299213" header="0.31496062992125984" footer="0.31496062992125984"/>
  <pageSetup paperSize="9" scale="68" orientation="portrait" r:id="rId1"/>
  <headerFooter>
    <oddHeader xml:space="preserve">&amp;L&amp;K01+047Teetööde tehniline kirjeldus
Versioon 18.02.2019&amp;K01+000
</oddHeader>
    <oddFooter>&amp;R&amp;D
&amp;P/&amp;N</oddFooter>
  </headerFooter>
  <rowBreaks count="2" manualBreakCount="2">
    <brk id="70" max="7" man="1"/>
    <brk id="122" max="7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7A27-8521-459A-A111-CD7FA6A82A06}">
  <dimension ref="A1:I85"/>
  <sheetViews>
    <sheetView view="pageBreakPreview" zoomScale="120" zoomScaleNormal="100" zoomScaleSheetLayoutView="120" workbookViewId="0">
      <selection activeCell="J67" sqref="J67"/>
    </sheetView>
  </sheetViews>
  <sheetFormatPr defaultColWidth="9.140625" defaultRowHeight="12.75" x14ac:dyDescent="0.2"/>
  <cols>
    <col min="1" max="1" width="8.140625" style="1" customWidth="1"/>
    <col min="2" max="2" width="2.140625" style="1" customWidth="1"/>
    <col min="3" max="3" width="49.140625" style="1" customWidth="1"/>
    <col min="4" max="4" width="11.7109375" style="2" customWidth="1"/>
    <col min="5" max="5" width="15.140625" style="3" customWidth="1"/>
    <col min="6" max="6" width="10.28515625" style="4" customWidth="1"/>
    <col min="7" max="7" width="13" style="4" customWidth="1"/>
    <col min="8" max="16384" width="9.140625" style="1"/>
  </cols>
  <sheetData>
    <row r="1" spans="1:7" ht="18.75" x14ac:dyDescent="0.3">
      <c r="A1" s="99" t="s">
        <v>69</v>
      </c>
      <c r="B1" s="99"/>
      <c r="C1" s="99"/>
      <c r="D1" s="99"/>
      <c r="E1" s="99"/>
      <c r="F1" s="99"/>
      <c r="G1" s="99"/>
    </row>
    <row r="2" spans="1:7" ht="11.25" customHeight="1" x14ac:dyDescent="0.3">
      <c r="A2" s="49"/>
      <c r="B2" s="49"/>
      <c r="C2" s="49"/>
      <c r="D2" s="49"/>
      <c r="E2" s="49"/>
      <c r="F2" s="49"/>
      <c r="G2" s="49"/>
    </row>
    <row r="3" spans="1:7" ht="73.5" customHeight="1" x14ac:dyDescent="0.3">
      <c r="A3" s="100" t="s">
        <v>164</v>
      </c>
      <c r="B3" s="99"/>
      <c r="C3" s="99"/>
      <c r="D3" s="99"/>
      <c r="E3" s="99"/>
      <c r="F3" s="99"/>
      <c r="G3" s="99"/>
    </row>
    <row r="4" spans="1:7" x14ac:dyDescent="0.2">
      <c r="F4" s="50" t="s">
        <v>71</v>
      </c>
    </row>
    <row r="5" spans="1:7" x14ac:dyDescent="0.2">
      <c r="E5" s="6"/>
      <c r="F5" s="5" t="s">
        <v>70</v>
      </c>
    </row>
    <row r="7" spans="1:7" ht="15.75" x14ac:dyDescent="0.25">
      <c r="A7" s="17" t="s">
        <v>26</v>
      </c>
    </row>
    <row r="8" spans="1:7" ht="13.5" thickBot="1" x14ac:dyDescent="0.25">
      <c r="A8" s="13" t="s">
        <v>19</v>
      </c>
      <c r="B8" s="13"/>
      <c r="C8" s="13" t="s">
        <v>20</v>
      </c>
      <c r="D8" s="14" t="s">
        <v>21</v>
      </c>
      <c r="E8" s="15" t="s">
        <v>22</v>
      </c>
      <c r="F8" s="16" t="s">
        <v>23</v>
      </c>
      <c r="G8" s="16" t="s">
        <v>24</v>
      </c>
    </row>
    <row r="9" spans="1:7" ht="13.5" thickTop="1" x14ac:dyDescent="0.2">
      <c r="A9" s="18">
        <v>10201</v>
      </c>
      <c r="B9" s="18"/>
      <c r="C9" s="18" t="s">
        <v>0</v>
      </c>
      <c r="D9" s="19" t="s">
        <v>1</v>
      </c>
      <c r="E9" s="60">
        <v>1</v>
      </c>
      <c r="F9" s="21"/>
      <c r="G9" s="21"/>
    </row>
    <row r="10" spans="1:7" x14ac:dyDescent="0.2">
      <c r="A10" s="18">
        <v>10202</v>
      </c>
      <c r="B10" s="18"/>
      <c r="C10" s="18" t="s">
        <v>2</v>
      </c>
      <c r="D10" s="19" t="s">
        <v>1</v>
      </c>
      <c r="E10" s="60">
        <v>1</v>
      </c>
      <c r="F10" s="21"/>
      <c r="G10" s="21"/>
    </row>
    <row r="11" spans="1:7" x14ac:dyDescent="0.2">
      <c r="A11" s="18">
        <v>10203</v>
      </c>
      <c r="B11" s="18"/>
      <c r="C11" s="18" t="s">
        <v>3</v>
      </c>
      <c r="D11" s="19" t="s">
        <v>1</v>
      </c>
      <c r="E11" s="60">
        <v>1</v>
      </c>
      <c r="F11" s="21"/>
      <c r="G11" s="21"/>
    </row>
    <row r="12" spans="1:7" x14ac:dyDescent="0.2">
      <c r="A12" s="18">
        <v>10204</v>
      </c>
      <c r="B12" s="18"/>
      <c r="C12" s="18" t="s">
        <v>72</v>
      </c>
      <c r="D12" s="19" t="s">
        <v>1</v>
      </c>
      <c r="E12" s="60">
        <v>1</v>
      </c>
      <c r="F12" s="21"/>
      <c r="G12" s="21"/>
    </row>
    <row r="13" spans="1:7" x14ac:dyDescent="0.2">
      <c r="A13" s="18">
        <v>10206</v>
      </c>
      <c r="B13" s="18"/>
      <c r="C13" s="18" t="s">
        <v>4</v>
      </c>
      <c r="D13" s="19" t="s">
        <v>1</v>
      </c>
      <c r="E13" s="60">
        <v>1</v>
      </c>
      <c r="F13" s="21"/>
      <c r="G13" s="21"/>
    </row>
    <row r="14" spans="1:7" x14ac:dyDescent="0.2">
      <c r="A14" s="18">
        <v>10207</v>
      </c>
      <c r="B14" s="18"/>
      <c r="C14" s="18" t="s">
        <v>5</v>
      </c>
      <c r="D14" s="19" t="s">
        <v>1</v>
      </c>
      <c r="E14" s="60">
        <v>1</v>
      </c>
      <c r="F14" s="21"/>
      <c r="G14" s="21"/>
    </row>
    <row r="15" spans="1:7" x14ac:dyDescent="0.2">
      <c r="A15" s="18">
        <v>10208</v>
      </c>
      <c r="B15" s="18"/>
      <c r="C15" s="18" t="s">
        <v>6</v>
      </c>
      <c r="D15" s="19" t="s">
        <v>1</v>
      </c>
      <c r="E15" s="60">
        <v>1</v>
      </c>
      <c r="F15" s="21"/>
      <c r="G15" s="21"/>
    </row>
    <row r="16" spans="1:7" x14ac:dyDescent="0.2">
      <c r="A16" s="18">
        <v>10210</v>
      </c>
      <c r="B16" s="18"/>
      <c r="C16" s="18" t="s">
        <v>73</v>
      </c>
      <c r="D16" s="19" t="s">
        <v>1</v>
      </c>
      <c r="E16" s="60">
        <v>1</v>
      </c>
      <c r="F16" s="21"/>
      <c r="G16" s="21"/>
    </row>
    <row r="17" spans="1:7" x14ac:dyDescent="0.2">
      <c r="A17" s="18">
        <v>10211</v>
      </c>
      <c r="B17" s="18"/>
      <c r="C17" s="18" t="s">
        <v>7</v>
      </c>
      <c r="D17" s="19" t="s">
        <v>1</v>
      </c>
      <c r="E17" s="60">
        <v>1</v>
      </c>
      <c r="F17" s="21"/>
      <c r="G17" s="21"/>
    </row>
    <row r="18" spans="1:7" x14ac:dyDescent="0.2">
      <c r="A18" s="18">
        <v>20212</v>
      </c>
      <c r="B18" s="18"/>
      <c r="C18" s="18" t="s">
        <v>74</v>
      </c>
      <c r="D18" s="19" t="s">
        <v>1</v>
      </c>
      <c r="E18" s="60">
        <v>1</v>
      </c>
      <c r="F18" s="21"/>
      <c r="G18" s="21"/>
    </row>
    <row r="19" spans="1:7" x14ac:dyDescent="0.2">
      <c r="A19" s="41">
        <v>20214</v>
      </c>
      <c r="B19" s="41"/>
      <c r="C19" s="41" t="s">
        <v>75</v>
      </c>
      <c r="D19" s="19" t="s">
        <v>1</v>
      </c>
      <c r="E19" s="60">
        <v>1</v>
      </c>
      <c r="F19" s="51"/>
      <c r="G19" s="51"/>
    </row>
    <row r="20" spans="1:7" ht="13.5" thickBot="1" x14ac:dyDescent="0.25">
      <c r="A20" s="22">
        <v>20215</v>
      </c>
      <c r="B20" s="22"/>
      <c r="C20" s="22" t="s">
        <v>76</v>
      </c>
      <c r="D20" s="23" t="s">
        <v>8</v>
      </c>
      <c r="E20" s="63">
        <v>1</v>
      </c>
      <c r="F20" s="25"/>
      <c r="G20" s="25"/>
    </row>
    <row r="21" spans="1:7" ht="13.5" thickTop="1" x14ac:dyDescent="0.2">
      <c r="A21" s="26"/>
      <c r="B21" s="26"/>
      <c r="C21" s="26"/>
      <c r="D21" s="27"/>
      <c r="E21" s="28"/>
      <c r="F21" s="29" t="s">
        <v>27</v>
      </c>
      <c r="G21" s="30"/>
    </row>
    <row r="22" spans="1:7" x14ac:dyDescent="0.2">
      <c r="A22" s="31"/>
      <c r="B22" s="31"/>
      <c r="C22" s="31"/>
      <c r="D22" s="32"/>
    </row>
    <row r="23" spans="1:7" ht="15.75" x14ac:dyDescent="0.25">
      <c r="A23" s="17" t="s">
        <v>47</v>
      </c>
    </row>
    <row r="24" spans="1:7" ht="13.5" thickBot="1" x14ac:dyDescent="0.25">
      <c r="A24" s="13" t="s">
        <v>19</v>
      </c>
      <c r="B24" s="13"/>
      <c r="C24" s="13" t="s">
        <v>20</v>
      </c>
      <c r="D24" s="14" t="s">
        <v>21</v>
      </c>
      <c r="E24" s="15" t="s">
        <v>22</v>
      </c>
      <c r="F24" s="16" t="s">
        <v>23</v>
      </c>
      <c r="G24" s="16" t="s">
        <v>24</v>
      </c>
    </row>
    <row r="25" spans="1:7" ht="13.5" thickTop="1" x14ac:dyDescent="0.2">
      <c r="A25" s="55">
        <v>20101</v>
      </c>
      <c r="B25" s="33"/>
      <c r="C25" s="33" t="s">
        <v>77</v>
      </c>
      <c r="D25" s="34" t="s">
        <v>8</v>
      </c>
      <c r="E25" s="62">
        <v>1</v>
      </c>
      <c r="F25" s="52">
        <v>400</v>
      </c>
      <c r="G25" s="54">
        <f>F25*E25</f>
        <v>400</v>
      </c>
    </row>
    <row r="26" spans="1:7" x14ac:dyDescent="0.2">
      <c r="A26" s="77">
        <v>20208</v>
      </c>
      <c r="B26" s="56"/>
      <c r="C26" s="56" t="s">
        <v>80</v>
      </c>
      <c r="D26" s="19" t="s">
        <v>12</v>
      </c>
      <c r="E26" s="75">
        <v>31</v>
      </c>
      <c r="F26" s="74">
        <v>75</v>
      </c>
      <c r="G26" s="74">
        <f>F26*E26</f>
        <v>2325</v>
      </c>
    </row>
    <row r="27" spans="1:7" x14ac:dyDescent="0.2">
      <c r="A27" s="26"/>
      <c r="B27" s="26"/>
      <c r="C27" s="26"/>
      <c r="D27" s="27"/>
      <c r="E27" s="28"/>
      <c r="F27" s="29" t="s">
        <v>27</v>
      </c>
      <c r="G27" s="39">
        <f>SUM(G25:G26)</f>
        <v>2725</v>
      </c>
    </row>
    <row r="28" spans="1:7" ht="15.75" x14ac:dyDescent="0.25">
      <c r="A28" s="17" t="s">
        <v>46</v>
      </c>
    </row>
    <row r="29" spans="1:7" ht="13.5" thickBot="1" x14ac:dyDescent="0.25">
      <c r="A29" s="13" t="s">
        <v>19</v>
      </c>
      <c r="B29" s="13"/>
      <c r="C29" s="13" t="s">
        <v>20</v>
      </c>
      <c r="D29" s="14" t="s">
        <v>21</v>
      </c>
      <c r="E29" s="15" t="s">
        <v>22</v>
      </c>
      <c r="F29" s="16" t="s">
        <v>23</v>
      </c>
      <c r="G29" s="16" t="s">
        <v>24</v>
      </c>
    </row>
    <row r="30" spans="1:7" ht="16.5" customHeight="1" thickTop="1" x14ac:dyDescent="0.2">
      <c r="A30" s="55">
        <v>30101</v>
      </c>
      <c r="B30" s="33"/>
      <c r="C30" s="57" t="s">
        <v>165</v>
      </c>
      <c r="D30" s="19" t="s">
        <v>17</v>
      </c>
      <c r="E30" s="62">
        <v>360</v>
      </c>
      <c r="F30" s="52">
        <v>5.4</v>
      </c>
      <c r="G30" s="53">
        <f>E30*F30</f>
        <v>1944.0000000000002</v>
      </c>
    </row>
    <row r="31" spans="1:7" ht="15.75" x14ac:dyDescent="0.2">
      <c r="A31" s="18">
        <v>30103</v>
      </c>
      <c r="B31" s="18"/>
      <c r="C31" s="37" t="s">
        <v>163</v>
      </c>
      <c r="D31" s="19" t="s">
        <v>17</v>
      </c>
      <c r="E31" s="62">
        <v>315</v>
      </c>
      <c r="F31" s="52">
        <v>5.5</v>
      </c>
      <c r="G31" s="74">
        <f>E31*F31</f>
        <v>1732.5</v>
      </c>
    </row>
    <row r="32" spans="1:7" ht="15.75" x14ac:dyDescent="0.2">
      <c r="A32" s="57">
        <v>30402</v>
      </c>
      <c r="B32" s="33"/>
      <c r="C32" s="58" t="s">
        <v>82</v>
      </c>
      <c r="D32" s="19" t="s">
        <v>17</v>
      </c>
      <c r="E32" s="62">
        <v>80</v>
      </c>
      <c r="F32" s="52">
        <v>12</v>
      </c>
      <c r="G32" s="74">
        <f t="shared" ref="G32:G34" si="0">E32*F32</f>
        <v>960</v>
      </c>
    </row>
    <row r="33" spans="1:7" ht="15.75" x14ac:dyDescent="0.2">
      <c r="A33" s="57">
        <v>30501</v>
      </c>
      <c r="B33" s="33"/>
      <c r="C33" s="57" t="s">
        <v>83</v>
      </c>
      <c r="D33" s="19" t="s">
        <v>16</v>
      </c>
      <c r="E33" s="62">
        <v>1062</v>
      </c>
      <c r="F33" s="52">
        <v>4</v>
      </c>
      <c r="G33" s="74">
        <f t="shared" si="0"/>
        <v>4248</v>
      </c>
    </row>
    <row r="34" spans="1:7" ht="15.75" x14ac:dyDescent="0.2">
      <c r="A34" s="57">
        <v>30604</v>
      </c>
      <c r="B34" s="56"/>
      <c r="C34" s="57" t="s">
        <v>152</v>
      </c>
      <c r="D34" s="19" t="s">
        <v>16</v>
      </c>
      <c r="E34" s="75">
        <v>1200</v>
      </c>
      <c r="F34" s="74">
        <v>0.6</v>
      </c>
      <c r="G34" s="74">
        <f t="shared" si="0"/>
        <v>720</v>
      </c>
    </row>
    <row r="35" spans="1:7" x14ac:dyDescent="0.2">
      <c r="A35" s="26"/>
      <c r="B35" s="26"/>
      <c r="C35" s="26"/>
      <c r="D35" s="27"/>
      <c r="E35" s="28"/>
      <c r="F35" s="29" t="s">
        <v>27</v>
      </c>
      <c r="G35" s="76">
        <f>SUM(G30:G34)</f>
        <v>9604.5</v>
      </c>
    </row>
    <row r="36" spans="1:7" ht="15.75" x14ac:dyDescent="0.25">
      <c r="A36" s="17" t="s">
        <v>45</v>
      </c>
      <c r="B36" s="31"/>
      <c r="C36" s="31"/>
      <c r="D36" s="32"/>
      <c r="E36" s="20"/>
      <c r="G36" s="40" t="s">
        <v>64</v>
      </c>
    </row>
    <row r="37" spans="1:7" ht="13.5" thickBot="1" x14ac:dyDescent="0.25">
      <c r="A37" s="13" t="s">
        <v>19</v>
      </c>
      <c r="B37" s="13"/>
      <c r="C37" s="13" t="s">
        <v>20</v>
      </c>
      <c r="D37" s="14" t="s">
        <v>21</v>
      </c>
      <c r="E37" s="14" t="s">
        <v>22</v>
      </c>
      <c r="F37" s="16" t="s">
        <v>23</v>
      </c>
      <c r="G37" s="16" t="s">
        <v>24</v>
      </c>
    </row>
    <row r="38" spans="1:7" ht="16.5" thickTop="1" x14ac:dyDescent="0.2">
      <c r="A38" s="18">
        <v>40501</v>
      </c>
      <c r="B38" s="18"/>
      <c r="C38" s="18" t="s">
        <v>84</v>
      </c>
      <c r="D38" s="19" t="s">
        <v>16</v>
      </c>
      <c r="E38" s="60">
        <v>936</v>
      </c>
      <c r="F38" s="21">
        <v>7</v>
      </c>
      <c r="G38" s="74">
        <f>E38*F38</f>
        <v>6552</v>
      </c>
    </row>
    <row r="39" spans="1:7" x14ac:dyDescent="0.2">
      <c r="A39" s="18">
        <v>42002</v>
      </c>
      <c r="B39" s="18"/>
      <c r="C39" s="18" t="s">
        <v>14</v>
      </c>
      <c r="D39" s="19" t="s">
        <v>10</v>
      </c>
      <c r="E39" s="60">
        <v>2.5</v>
      </c>
      <c r="F39" s="21">
        <v>1</v>
      </c>
      <c r="G39" s="74">
        <f>E39*F39</f>
        <v>2.5</v>
      </c>
    </row>
    <row r="40" spans="1:7" ht="15.75" x14ac:dyDescent="0.2">
      <c r="A40" s="18">
        <v>43002</v>
      </c>
      <c r="B40" s="18"/>
      <c r="C40" s="18" t="s">
        <v>60</v>
      </c>
      <c r="D40" s="19" t="s">
        <v>16</v>
      </c>
      <c r="E40" s="60">
        <v>781</v>
      </c>
      <c r="F40" s="21">
        <v>12</v>
      </c>
      <c r="G40" s="74">
        <f>E40*F40</f>
        <v>9372</v>
      </c>
    </row>
    <row r="41" spans="1:7" x14ac:dyDescent="0.2">
      <c r="A41" s="18"/>
      <c r="B41" s="18"/>
      <c r="C41" s="38" t="s">
        <v>56</v>
      </c>
      <c r="D41" s="19" t="s">
        <v>57</v>
      </c>
      <c r="E41" s="60"/>
      <c r="F41" s="21"/>
      <c r="G41" s="21"/>
    </row>
    <row r="42" spans="1:7" x14ac:dyDescent="0.2">
      <c r="A42" s="26"/>
      <c r="B42" s="26"/>
      <c r="C42" s="26"/>
      <c r="D42" s="27"/>
      <c r="E42" s="28"/>
      <c r="F42" s="29" t="s">
        <v>27</v>
      </c>
      <c r="G42" s="39">
        <f>SUM(G38:G41)</f>
        <v>15926.5</v>
      </c>
    </row>
    <row r="43" spans="1:7" ht="15.75" x14ac:dyDescent="0.25">
      <c r="A43" s="17" t="s">
        <v>166</v>
      </c>
      <c r="B43" s="31"/>
      <c r="C43" s="42"/>
      <c r="D43" s="32"/>
    </row>
    <row r="44" spans="1:7" ht="13.5" thickBot="1" x14ac:dyDescent="0.25">
      <c r="A44" s="13" t="s">
        <v>19</v>
      </c>
      <c r="B44" s="13"/>
      <c r="C44" s="13" t="s">
        <v>20</v>
      </c>
      <c r="D44" s="14" t="s">
        <v>21</v>
      </c>
      <c r="E44" s="15" t="s">
        <v>22</v>
      </c>
      <c r="F44" s="16" t="s">
        <v>23</v>
      </c>
      <c r="G44" s="16" t="s">
        <v>24</v>
      </c>
    </row>
    <row r="45" spans="1:7" ht="14.25" thickTop="1" thickBot="1" x14ac:dyDescent="0.25">
      <c r="A45" s="78"/>
      <c r="B45" s="79"/>
      <c r="C45" s="79" t="s">
        <v>103</v>
      </c>
      <c r="D45" s="80"/>
      <c r="E45" s="81"/>
      <c r="F45" s="82"/>
      <c r="G45" s="82"/>
    </row>
    <row r="46" spans="1:7" ht="13.5" thickTop="1" x14ac:dyDescent="0.2">
      <c r="A46" s="26"/>
      <c r="B46" s="26"/>
      <c r="C46" s="26"/>
      <c r="D46" s="27"/>
      <c r="E46" s="28"/>
      <c r="F46" s="29" t="s">
        <v>27</v>
      </c>
      <c r="G46" s="39"/>
    </row>
    <row r="47" spans="1:7" ht="15.75" x14ac:dyDescent="0.25">
      <c r="A47" s="17" t="s">
        <v>167</v>
      </c>
      <c r="B47" s="47"/>
      <c r="C47" s="47"/>
      <c r="D47" s="47"/>
      <c r="E47" s="47"/>
      <c r="F47" s="47"/>
    </row>
    <row r="48" spans="1:7" ht="13.5" thickBot="1" x14ac:dyDescent="0.25">
      <c r="A48" s="13" t="s">
        <v>19</v>
      </c>
      <c r="B48" s="13"/>
      <c r="C48" s="13" t="s">
        <v>20</v>
      </c>
      <c r="D48" s="14" t="s">
        <v>21</v>
      </c>
      <c r="E48" s="15" t="s">
        <v>22</v>
      </c>
      <c r="F48" s="16" t="s">
        <v>23</v>
      </c>
      <c r="G48" s="16" t="s">
        <v>24</v>
      </c>
    </row>
    <row r="49" spans="1:7" ht="15.75" customHeight="1" thickTop="1" thickBot="1" x14ac:dyDescent="0.25">
      <c r="A49" s="78"/>
      <c r="B49" s="79"/>
      <c r="C49" s="79" t="s">
        <v>103</v>
      </c>
      <c r="D49" s="80"/>
      <c r="E49" s="81"/>
      <c r="F49" s="82"/>
      <c r="G49" s="82"/>
    </row>
    <row r="50" spans="1:7" ht="13.5" thickTop="1" x14ac:dyDescent="0.2">
      <c r="A50" s="26"/>
      <c r="B50" s="26"/>
      <c r="C50" s="26"/>
      <c r="D50" s="27"/>
      <c r="E50" s="28"/>
      <c r="F50" s="29" t="s">
        <v>27</v>
      </c>
      <c r="G50" s="39"/>
    </row>
    <row r="51" spans="1:7" ht="15.75" x14ac:dyDescent="0.25">
      <c r="A51" s="17" t="s">
        <v>43</v>
      </c>
    </row>
    <row r="52" spans="1:7" ht="13.5" thickBot="1" x14ac:dyDescent="0.25">
      <c r="A52" s="13" t="s">
        <v>19</v>
      </c>
      <c r="B52" s="13"/>
      <c r="C52" s="13" t="s">
        <v>20</v>
      </c>
      <c r="D52" s="14" t="s">
        <v>21</v>
      </c>
      <c r="E52" s="15" t="s">
        <v>22</v>
      </c>
      <c r="F52" s="16" t="s">
        <v>23</v>
      </c>
      <c r="G52" s="16" t="s">
        <v>24</v>
      </c>
    </row>
    <row r="53" spans="1:7" ht="13.5" thickTop="1" x14ac:dyDescent="0.2">
      <c r="A53" s="18">
        <v>70108</v>
      </c>
      <c r="B53" s="18"/>
      <c r="C53" s="18" t="s">
        <v>53</v>
      </c>
      <c r="D53" s="19" t="s">
        <v>12</v>
      </c>
      <c r="E53" s="60">
        <v>2</v>
      </c>
      <c r="F53" s="35">
        <v>50</v>
      </c>
      <c r="G53" s="52">
        <f>E53*F53</f>
        <v>100</v>
      </c>
    </row>
    <row r="54" spans="1:7" x14ac:dyDescent="0.2">
      <c r="A54" s="18">
        <v>70109</v>
      </c>
      <c r="B54" s="18"/>
      <c r="C54" s="18" t="s">
        <v>54</v>
      </c>
      <c r="D54" s="19" t="s">
        <v>12</v>
      </c>
      <c r="E54" s="60">
        <v>4</v>
      </c>
      <c r="F54" s="21">
        <v>50</v>
      </c>
      <c r="G54" s="74">
        <f>E54*F54</f>
        <v>200</v>
      </c>
    </row>
    <row r="55" spans="1:7" ht="15.75" x14ac:dyDescent="0.2">
      <c r="A55" s="26">
        <v>70202</v>
      </c>
      <c r="B55" s="26"/>
      <c r="C55" s="26" t="s">
        <v>161</v>
      </c>
      <c r="D55" s="19" t="s">
        <v>16</v>
      </c>
      <c r="E55" s="83">
        <v>3.5</v>
      </c>
      <c r="F55" s="36">
        <v>40</v>
      </c>
      <c r="G55" s="74">
        <f>E55*F55</f>
        <v>140</v>
      </c>
    </row>
    <row r="56" spans="1:7" x14ac:dyDescent="0.2">
      <c r="A56" s="26"/>
      <c r="B56" s="26"/>
      <c r="C56" s="26"/>
      <c r="D56" s="27"/>
      <c r="E56" s="28"/>
      <c r="F56" s="29" t="s">
        <v>27</v>
      </c>
      <c r="G56" s="39">
        <f>SUM(G53:G55)</f>
        <v>440</v>
      </c>
    </row>
    <row r="57" spans="1:7" ht="15.75" x14ac:dyDescent="0.25">
      <c r="A57" s="17" t="s">
        <v>168</v>
      </c>
    </row>
    <row r="58" spans="1:7" ht="13.5" thickBot="1" x14ac:dyDescent="0.25">
      <c r="A58" s="13" t="s">
        <v>19</v>
      </c>
      <c r="B58" s="13"/>
      <c r="C58" s="13" t="s">
        <v>20</v>
      </c>
      <c r="D58" s="14" t="s">
        <v>21</v>
      </c>
      <c r="E58" s="15" t="s">
        <v>22</v>
      </c>
      <c r="F58" s="16" t="s">
        <v>23</v>
      </c>
      <c r="G58" s="16" t="s">
        <v>24</v>
      </c>
    </row>
    <row r="59" spans="1:7" ht="14.25" thickTop="1" thickBot="1" x14ac:dyDescent="0.25">
      <c r="A59" s="78"/>
      <c r="B59" s="79"/>
      <c r="C59" s="79" t="s">
        <v>103</v>
      </c>
      <c r="D59" s="80"/>
      <c r="E59" s="81"/>
      <c r="F59" s="82"/>
      <c r="G59" s="82"/>
    </row>
    <row r="60" spans="1:7" ht="13.5" thickTop="1" x14ac:dyDescent="0.2">
      <c r="A60" s="26"/>
      <c r="B60" s="26"/>
      <c r="C60" s="26"/>
      <c r="D60" s="27"/>
      <c r="E60" s="28"/>
      <c r="F60" s="29" t="s">
        <v>27</v>
      </c>
      <c r="G60" s="39"/>
    </row>
    <row r="61" spans="1:7" ht="15.75" x14ac:dyDescent="0.25">
      <c r="A61" s="17" t="s">
        <v>41</v>
      </c>
    </row>
    <row r="62" spans="1:7" ht="13.5" thickBot="1" x14ac:dyDescent="0.25">
      <c r="A62" s="13" t="s">
        <v>19</v>
      </c>
      <c r="B62" s="13"/>
      <c r="C62" s="13" t="s">
        <v>20</v>
      </c>
      <c r="D62" s="14" t="s">
        <v>21</v>
      </c>
      <c r="E62" s="15" t="s">
        <v>22</v>
      </c>
      <c r="F62" s="16" t="s">
        <v>23</v>
      </c>
      <c r="G62" s="16" t="s">
        <v>24</v>
      </c>
    </row>
    <row r="63" spans="1:7" ht="16.5" thickTop="1" x14ac:dyDescent="0.2">
      <c r="A63" s="26">
        <v>90201</v>
      </c>
      <c r="B63" s="26"/>
      <c r="C63" s="45" t="s">
        <v>62</v>
      </c>
      <c r="D63" s="27" t="s">
        <v>16</v>
      </c>
      <c r="E63" s="59">
        <v>360</v>
      </c>
      <c r="F63" s="88">
        <v>3</v>
      </c>
      <c r="G63" s="88">
        <f>E63*F63</f>
        <v>1080</v>
      </c>
    </row>
    <row r="64" spans="1:7" x14ac:dyDescent="0.2">
      <c r="A64" s="26"/>
      <c r="B64" s="26"/>
      <c r="C64" s="26"/>
      <c r="D64" s="27"/>
      <c r="E64" s="28"/>
      <c r="F64" s="29" t="s">
        <v>27</v>
      </c>
      <c r="G64" s="39">
        <f>SUM(G63)</f>
        <v>1080</v>
      </c>
    </row>
    <row r="65" spans="1:9" ht="15.75" x14ac:dyDescent="0.25">
      <c r="A65" s="17" t="s">
        <v>94</v>
      </c>
    </row>
    <row r="66" spans="1:9" ht="13.5" thickBot="1" x14ac:dyDescent="0.25">
      <c r="A66" s="13" t="s">
        <v>19</v>
      </c>
      <c r="B66" s="13"/>
      <c r="C66" s="13" t="s">
        <v>20</v>
      </c>
      <c r="D66" s="14" t="s">
        <v>21</v>
      </c>
      <c r="E66" s="15" t="s">
        <v>22</v>
      </c>
      <c r="F66" s="16" t="s">
        <v>23</v>
      </c>
      <c r="G66" s="16" t="s">
        <v>24</v>
      </c>
    </row>
    <row r="67" spans="1:9" ht="14.25" thickTop="1" thickBot="1" x14ac:dyDescent="0.25">
      <c r="A67" s="13"/>
      <c r="B67" s="13"/>
      <c r="C67" s="13" t="s">
        <v>103</v>
      </c>
      <c r="D67" s="14"/>
      <c r="E67" s="24"/>
      <c r="F67" s="25"/>
      <c r="G67" s="25"/>
    </row>
    <row r="68" spans="1:9" ht="13.5" thickTop="1" x14ac:dyDescent="0.2">
      <c r="A68" s="26"/>
      <c r="B68" s="26"/>
      <c r="C68" s="48" t="s">
        <v>51</v>
      </c>
      <c r="D68" s="27"/>
      <c r="E68" s="28"/>
      <c r="F68" s="29" t="s">
        <v>27</v>
      </c>
      <c r="G68" s="39"/>
    </row>
    <row r="70" spans="1:9" ht="15.75" x14ac:dyDescent="0.25">
      <c r="A70" s="108" t="s">
        <v>28</v>
      </c>
      <c r="B70" s="108"/>
      <c r="C70" s="108"/>
      <c r="D70" s="108"/>
      <c r="E70" s="108"/>
      <c r="F70" s="7"/>
      <c r="G70" s="8"/>
    </row>
    <row r="71" spans="1:9" x14ac:dyDescent="0.2">
      <c r="A71" s="9"/>
      <c r="B71" s="9"/>
      <c r="C71" s="10"/>
      <c r="D71" s="9"/>
      <c r="E71" s="11"/>
      <c r="F71" s="7"/>
      <c r="G71" s="8"/>
    </row>
    <row r="72" spans="1:9" x14ac:dyDescent="0.2">
      <c r="A72" s="103" t="s">
        <v>25</v>
      </c>
      <c r="B72" s="103"/>
      <c r="C72" s="103"/>
      <c r="D72" s="103"/>
      <c r="E72" s="103"/>
      <c r="F72" s="104">
        <f>0.04*SUM(F73:G81)</f>
        <v>1191.04</v>
      </c>
      <c r="G72" s="104"/>
    </row>
    <row r="73" spans="1:9" x14ac:dyDescent="0.2">
      <c r="A73" s="103" t="s">
        <v>29</v>
      </c>
      <c r="B73" s="103"/>
      <c r="C73" s="103"/>
      <c r="D73" s="103"/>
      <c r="E73" s="103"/>
      <c r="F73" s="104">
        <f>G27</f>
        <v>2725</v>
      </c>
      <c r="G73" s="104"/>
    </row>
    <row r="74" spans="1:9" x14ac:dyDescent="0.2">
      <c r="A74" s="103" t="s">
        <v>30</v>
      </c>
      <c r="B74" s="103"/>
      <c r="C74" s="103"/>
      <c r="D74" s="103"/>
      <c r="E74" s="103"/>
      <c r="F74" s="104">
        <f>G35</f>
        <v>9604.5</v>
      </c>
      <c r="G74" s="104"/>
    </row>
    <row r="75" spans="1:9" x14ac:dyDescent="0.2">
      <c r="A75" s="103" t="s">
        <v>31</v>
      </c>
      <c r="B75" s="103"/>
      <c r="C75" s="103"/>
      <c r="D75" s="103"/>
      <c r="E75" s="103"/>
      <c r="F75" s="104">
        <f>G42</f>
        <v>15926.5</v>
      </c>
      <c r="G75" s="104"/>
    </row>
    <row r="76" spans="1:9" x14ac:dyDescent="0.2">
      <c r="A76" s="103" t="s">
        <v>32</v>
      </c>
      <c r="B76" s="103"/>
      <c r="C76" s="103"/>
      <c r="D76" s="103"/>
      <c r="E76" s="103"/>
      <c r="F76" s="104">
        <f>G46</f>
        <v>0</v>
      </c>
      <c r="G76" s="104"/>
    </row>
    <row r="77" spans="1:9" x14ac:dyDescent="0.2">
      <c r="A77" s="103" t="s">
        <v>33</v>
      </c>
      <c r="B77" s="103"/>
      <c r="C77" s="103"/>
      <c r="D77" s="103"/>
      <c r="E77" s="103"/>
      <c r="F77" s="104">
        <f>G50</f>
        <v>0</v>
      </c>
      <c r="G77" s="104"/>
    </row>
    <row r="78" spans="1:9" x14ac:dyDescent="0.2">
      <c r="A78" s="103" t="s">
        <v>34</v>
      </c>
      <c r="B78" s="103"/>
      <c r="C78" s="103"/>
      <c r="D78" s="103"/>
      <c r="E78" s="103"/>
      <c r="F78" s="104">
        <f>G56</f>
        <v>440</v>
      </c>
      <c r="G78" s="104"/>
      <c r="I78" s="12"/>
    </row>
    <row r="79" spans="1:9" x14ac:dyDescent="0.2">
      <c r="A79" s="103" t="s">
        <v>35</v>
      </c>
      <c r="B79" s="103"/>
      <c r="C79" s="103"/>
      <c r="D79" s="103"/>
      <c r="E79" s="103"/>
      <c r="F79" s="104">
        <f>G60</f>
        <v>0</v>
      </c>
      <c r="G79" s="104"/>
    </row>
    <row r="80" spans="1:9" x14ac:dyDescent="0.2">
      <c r="A80" s="103" t="s">
        <v>36</v>
      </c>
      <c r="B80" s="103"/>
      <c r="C80" s="103"/>
      <c r="D80" s="103"/>
      <c r="E80" s="103"/>
      <c r="F80" s="104">
        <f>G64</f>
        <v>1080</v>
      </c>
      <c r="G80" s="104"/>
    </row>
    <row r="81" spans="1:7" ht="13.5" thickBot="1" x14ac:dyDescent="0.25">
      <c r="A81" s="103" t="s">
        <v>40</v>
      </c>
      <c r="B81" s="103"/>
      <c r="C81" s="103"/>
      <c r="D81" s="105"/>
      <c r="E81" s="105"/>
      <c r="F81" s="106">
        <f>G68</f>
        <v>0</v>
      </c>
      <c r="G81" s="106"/>
    </row>
    <row r="82" spans="1:7" x14ac:dyDescent="0.2">
      <c r="A82" s="9"/>
      <c r="B82" s="9"/>
      <c r="C82" s="10"/>
      <c r="D82" s="87"/>
      <c r="E82" s="86"/>
      <c r="F82" s="84"/>
      <c r="G82" s="85"/>
    </row>
    <row r="83" spans="1:7" x14ac:dyDescent="0.2">
      <c r="A83" s="9"/>
      <c r="B83" s="9"/>
      <c r="C83" s="10"/>
      <c r="D83" s="97" t="s">
        <v>37</v>
      </c>
      <c r="E83" s="98"/>
      <c r="F83" s="104">
        <f>SUM(F72:G81)</f>
        <v>30967.040000000001</v>
      </c>
      <c r="G83" s="107"/>
    </row>
    <row r="84" spans="1:7" x14ac:dyDescent="0.2">
      <c r="A84" s="9"/>
      <c r="B84" s="9"/>
      <c r="C84" s="10"/>
      <c r="D84" s="93" t="s">
        <v>38</v>
      </c>
      <c r="E84" s="94"/>
      <c r="F84" s="104">
        <f>F83*1.2-F83</f>
        <v>6193.4079999999958</v>
      </c>
      <c r="G84" s="107"/>
    </row>
    <row r="85" spans="1:7" ht="19.5" thickBot="1" x14ac:dyDescent="0.35">
      <c r="A85" s="9"/>
      <c r="B85" s="9"/>
      <c r="C85" s="10"/>
      <c r="D85" s="95" t="s">
        <v>39</v>
      </c>
      <c r="E85" s="96"/>
      <c r="F85" s="101">
        <f>F83+F84</f>
        <v>37160.447999999997</v>
      </c>
      <c r="G85" s="102"/>
    </row>
  </sheetData>
  <mergeCells count="29">
    <mergeCell ref="A73:E73"/>
    <mergeCell ref="F73:G73"/>
    <mergeCell ref="A1:G1"/>
    <mergeCell ref="A3:G3"/>
    <mergeCell ref="A70:E70"/>
    <mergeCell ref="A72:E72"/>
    <mergeCell ref="F72:G72"/>
    <mergeCell ref="A74:E74"/>
    <mergeCell ref="F74:G74"/>
    <mergeCell ref="A75:E75"/>
    <mergeCell ref="F75:G75"/>
    <mergeCell ref="A76:E76"/>
    <mergeCell ref="F76:G76"/>
    <mergeCell ref="A77:E77"/>
    <mergeCell ref="F77:G77"/>
    <mergeCell ref="A78:E78"/>
    <mergeCell ref="F78:G78"/>
    <mergeCell ref="A79:E79"/>
    <mergeCell ref="F79:G79"/>
    <mergeCell ref="D84:E84"/>
    <mergeCell ref="F84:G84"/>
    <mergeCell ref="D85:E85"/>
    <mergeCell ref="F85:G85"/>
    <mergeCell ref="A80:E80"/>
    <mergeCell ref="F80:G80"/>
    <mergeCell ref="A81:E81"/>
    <mergeCell ref="F81:G81"/>
    <mergeCell ref="D83:E83"/>
    <mergeCell ref="F83:G83"/>
  </mergeCells>
  <pageMargins left="1.3779527559055118" right="0.70866141732283472" top="0.74803149606299213" bottom="0.74803149606299213" header="0.31496062992125984" footer="0.31496062992125984"/>
  <pageSetup paperSize="9" scale="68" orientation="portrait" r:id="rId1"/>
  <headerFooter>
    <oddHeader xml:space="preserve">&amp;L&amp;K01+047Teetööde tehniline kirjeldus
Versioon 18.02.2019&amp;K01+000
</oddHeader>
    <oddFooter>&amp;R&amp;D
&amp;P/&amp;N</oddFooter>
  </headerFooter>
  <rowBreaks count="1" manualBreakCount="1">
    <brk id="64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Sakala tn</vt:lpstr>
      <vt:lpstr>JJT</vt:lpstr>
      <vt:lpstr>JJT!Prindiala</vt:lpstr>
      <vt:lpstr>'Sakala tn'!Prindiala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</cp:lastModifiedBy>
  <cp:lastPrinted>2021-05-17T08:43:08Z</cp:lastPrinted>
  <dcterms:created xsi:type="dcterms:W3CDTF">2015-12-15T08:26:18Z</dcterms:created>
  <dcterms:modified xsi:type="dcterms:W3CDTF">2021-05-17T08:43:26Z</dcterms:modified>
</cp:coreProperties>
</file>